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uinbranche Nederland\Belangenbehartiging en beleid\CAO\2021\"/>
    </mc:Choice>
  </mc:AlternateContent>
  <xr:revisionPtr revIDLastSave="0" documentId="8_{6D441BD5-CB78-451D-BEBA-CC59CFC1DAE5}" xr6:coauthVersionLast="46" xr6:coauthVersionMax="46" xr10:uidLastSave="{00000000-0000-0000-0000-000000000000}"/>
  <bookViews>
    <workbookView xWindow="0" yWindow="0" windowWidth="23040" windowHeight="12360" xr2:uid="{F57F4D95-A139-4358-B806-316D870471C7}"/>
  </bookViews>
  <sheets>
    <sheet name="Tuincentra" sheetId="4" r:id="rId1"/>
    <sheet name="Tuincentra perspectief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4" l="1"/>
  <c r="B38" i="4"/>
  <c r="B40" i="4"/>
  <c r="I29" i="4"/>
  <c r="H29" i="4"/>
  <c r="G29" i="4"/>
  <c r="F28" i="4"/>
  <c r="E27" i="4"/>
  <c r="D24" i="4"/>
  <c r="C22" i="4"/>
  <c r="B21" i="4"/>
  <c r="B43" i="4" l="1"/>
  <c r="B44" i="4"/>
  <c r="B45" i="4"/>
  <c r="D26" i="5" l="1"/>
  <c r="D27" i="5"/>
  <c r="D28" i="5"/>
  <c r="D29" i="5"/>
  <c r="D30" i="5"/>
  <c r="D31" i="5"/>
  <c r="D32" i="5"/>
  <c r="D33" i="5"/>
  <c r="D34" i="5"/>
  <c r="D35" i="5"/>
  <c r="D36" i="5"/>
  <c r="C25" i="5"/>
  <c r="C26" i="5"/>
  <c r="C27" i="5"/>
  <c r="C28" i="5"/>
  <c r="C29" i="5"/>
  <c r="C30" i="5"/>
  <c r="C31" i="5"/>
  <c r="C32" i="5"/>
  <c r="C33" i="5"/>
  <c r="B24" i="5"/>
  <c r="B25" i="5"/>
  <c r="B26" i="5"/>
  <c r="B27" i="5"/>
  <c r="B28" i="5"/>
  <c r="B29" i="5"/>
  <c r="B30" i="5"/>
  <c r="B31" i="5"/>
  <c r="H32" i="5"/>
  <c r="H33" i="5"/>
  <c r="H34" i="5"/>
  <c r="H35" i="5"/>
  <c r="H36" i="5"/>
  <c r="F55" i="4" l="1"/>
  <c r="C49" i="4"/>
  <c r="E49" i="4"/>
  <c r="F49" i="4"/>
  <c r="G49" i="4"/>
  <c r="H49" i="4"/>
  <c r="I49" i="4"/>
  <c r="F50" i="4"/>
  <c r="G50" i="4"/>
  <c r="H50" i="4"/>
  <c r="I50" i="4"/>
  <c r="D51" i="4"/>
  <c r="G51" i="4"/>
  <c r="H51" i="4"/>
  <c r="I51" i="4"/>
  <c r="E54" i="4"/>
  <c r="G56" i="4"/>
  <c r="H56" i="4"/>
  <c r="I56" i="4"/>
  <c r="C36" i="4"/>
  <c r="C37" i="4"/>
  <c r="D37" i="4"/>
  <c r="C38" i="4"/>
  <c r="D38" i="4"/>
  <c r="E38" i="4"/>
  <c r="C39" i="4"/>
  <c r="D39" i="4"/>
  <c r="E39" i="4"/>
  <c r="C40" i="4"/>
  <c r="D40" i="4"/>
  <c r="E40" i="4"/>
  <c r="F40" i="4"/>
  <c r="G40" i="4"/>
  <c r="C41" i="4"/>
  <c r="D41" i="4"/>
  <c r="E41" i="4"/>
  <c r="F41" i="4"/>
  <c r="G41" i="4"/>
  <c r="C42" i="4"/>
  <c r="D42" i="4"/>
  <c r="E42" i="4"/>
  <c r="F42" i="4"/>
  <c r="G42" i="4"/>
  <c r="H42" i="4"/>
  <c r="I42" i="4"/>
  <c r="C43" i="4"/>
  <c r="D43" i="4"/>
  <c r="E43" i="4"/>
  <c r="F43" i="4"/>
  <c r="G43" i="4"/>
  <c r="H43" i="4"/>
  <c r="I43" i="4"/>
  <c r="C44" i="4"/>
  <c r="D44" i="4"/>
  <c r="E44" i="4"/>
  <c r="F44" i="4"/>
  <c r="G44" i="4"/>
  <c r="H44" i="4"/>
  <c r="I44" i="4"/>
  <c r="C45" i="4"/>
  <c r="D45" i="4"/>
  <c r="E45" i="4"/>
  <c r="F45" i="4"/>
  <c r="G45" i="4"/>
  <c r="H45" i="4"/>
  <c r="I45" i="4"/>
  <c r="C46" i="4"/>
  <c r="D46" i="4"/>
  <c r="E46" i="4"/>
  <c r="F46" i="4"/>
  <c r="G46" i="4"/>
  <c r="H46" i="4"/>
  <c r="I46" i="4"/>
  <c r="D47" i="4"/>
  <c r="E47" i="4"/>
  <c r="F47" i="4"/>
  <c r="G47" i="4"/>
  <c r="H47" i="4"/>
  <c r="I47" i="4"/>
  <c r="E48" i="4"/>
  <c r="F48" i="4"/>
  <c r="G48" i="4"/>
  <c r="H48" i="4"/>
  <c r="I48" i="4"/>
  <c r="B48" i="4"/>
  <c r="B36" i="4"/>
  <c r="H37" i="5" l="1"/>
  <c r="G37" i="5"/>
  <c r="G36" i="5"/>
  <c r="F36" i="5"/>
  <c r="E36" i="5"/>
  <c r="G35" i="5"/>
  <c r="F35" i="5"/>
  <c r="E35" i="5"/>
  <c r="G34" i="5"/>
  <c r="F34" i="5"/>
  <c r="E34" i="5"/>
  <c r="C34" i="5"/>
  <c r="G33" i="5"/>
  <c r="F33" i="5"/>
  <c r="E33" i="5"/>
  <c r="G32" i="5"/>
  <c r="F32" i="5"/>
  <c r="E32" i="5"/>
  <c r="G31" i="5"/>
  <c r="F31" i="5"/>
  <c r="E31" i="5"/>
  <c r="G30" i="5"/>
  <c r="F30" i="5"/>
  <c r="E30" i="5"/>
  <c r="G29" i="5"/>
  <c r="F29" i="5"/>
  <c r="E29" i="5"/>
  <c r="E28" i="5"/>
  <c r="E27" i="5"/>
  <c r="D25" i="5"/>
  <c r="B32" i="5"/>
</calcChain>
</file>

<file path=xl/sharedStrings.xml><?xml version="1.0" encoding="utf-8"?>
<sst xmlns="http://schemas.openxmlformats.org/spreadsheetml/2006/main" count="140" uniqueCount="45">
  <si>
    <t>Functiegroep</t>
  </si>
  <si>
    <t>A en B</t>
  </si>
  <si>
    <t>C</t>
  </si>
  <si>
    <t>D</t>
  </si>
  <si>
    <t>E</t>
  </si>
  <si>
    <t>F</t>
  </si>
  <si>
    <t>G</t>
  </si>
  <si>
    <t>H</t>
  </si>
  <si>
    <t>I</t>
  </si>
  <si>
    <t>Maand-</t>
  </si>
  <si>
    <t>Schaaltrede</t>
  </si>
  <si>
    <t>loon</t>
  </si>
  <si>
    <t>euro's</t>
  </si>
  <si>
    <t>Maandlonen</t>
  </si>
  <si>
    <t>Leeftijd/Functiejaar</t>
  </si>
  <si>
    <t>Schaal 0</t>
  </si>
  <si>
    <t>Schaal 1</t>
  </si>
  <si>
    <t>Schaal 2</t>
  </si>
  <si>
    <t>Schaal 3</t>
  </si>
  <si>
    <t>Schaal 4</t>
  </si>
  <si>
    <t>Schaal 5</t>
  </si>
  <si>
    <t>Schaal 6</t>
  </si>
  <si>
    <t>Functiejaar: 0; Leeftijd: vanaf 15 tot 16 jaar</t>
  </si>
  <si>
    <t>Functiejaar: 0; Leeftijd: vanaf 16 tot 17 jaar</t>
  </si>
  <si>
    <t>Functiejaar: 0; Leeftijd: vanaf 17 tot 18 jaar</t>
  </si>
  <si>
    <t xml:space="preserve"> </t>
  </si>
  <si>
    <t>Functiejaar: 0; Leeftijd: vanaf 18 tot 19 jaar</t>
  </si>
  <si>
    <t>Functiejaar: 0; Leeftijd: vanaf 19 tot 20 jaar</t>
  </si>
  <si>
    <t>Functiejaar: 0; Leeftijd: vanaf 20 tot 21 jaar</t>
  </si>
  <si>
    <t>Functiejaar: 0; Leeftijd: vanaf 21 tot 22 jaar</t>
  </si>
  <si>
    <t>Functiejaar: 0; Leeftijd: vanaf 22 jaar</t>
  </si>
  <si>
    <t>Functiejaar: 1; Leeftijd: vanaf 22 jaar</t>
  </si>
  <si>
    <t>Functiejaar: 2; Leeftijd: vanaf 22 jaar</t>
  </si>
  <si>
    <t>Functiejaar: 3; Leeftijd: vanaf 22 jaar</t>
  </si>
  <si>
    <t>Functiejaar: 4; Leeftijd: vanaf 22 jaar</t>
  </si>
  <si>
    <t>Functiejaar: 5; Leeftijd: vanaf 22 jaar</t>
  </si>
  <si>
    <t>Functiejaar: 6; Leeftijd: vanaf 22 jaar</t>
  </si>
  <si>
    <t>Uurlonen</t>
  </si>
  <si>
    <t>Tuincentra - 38 uur per week</t>
  </si>
  <si>
    <t>Deze tabel dient ervoor om te kunnen vaststellen of het oude perspectief in loon hoger is dan in de loontabel Tuincentra Nieuw.</t>
  </si>
  <si>
    <t>Als dit zo is, dan ontvangt de medewerker bij het bereiken van zijn ervaringsjaar het loon van deze tabel waar hij volgens zijn ervaringsjaren recht op zou hebben.</t>
  </si>
  <si>
    <t>Maandlonen - 38 per week</t>
  </si>
  <si>
    <t>Loontabel per 1 juli 2021</t>
  </si>
  <si>
    <t>Virtuele loontabel Tuincentra  per 1 juli 2021 voor medewerkers in dienst op 31 december 2016, maandlonen</t>
  </si>
  <si>
    <t>Uur-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</si>
</sst>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CFF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right" wrapText="1"/>
    </xf>
    <xf numFmtId="0" fontId="3" fillId="2" borderId="9" xfId="0" applyNumberFormat="1" applyFont="1" applyFill="1" applyBorder="1" applyAlignment="1">
      <alignment horizontal="center"/>
    </xf>
    <xf numFmtId="0" fontId="2" fillId="0" borderId="0" xfId="0" applyFont="1"/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9" fontId="5" fillId="6" borderId="3" xfId="0" applyNumberFormat="1" applyFont="1" applyFill="1" applyBorder="1" applyAlignment="1">
      <alignment horizontal="right" wrapText="1"/>
    </xf>
    <xf numFmtId="0" fontId="7" fillId="0" borderId="0" xfId="1" applyFont="1"/>
    <xf numFmtId="0" fontId="6" fillId="0" borderId="0" xfId="1"/>
    <xf numFmtId="0" fontId="6" fillId="0" borderId="0" xfId="1" applyFont="1"/>
    <xf numFmtId="0" fontId="8" fillId="0" borderId="0" xfId="1" applyFont="1"/>
    <xf numFmtId="4" fontId="9" fillId="0" borderId="1" xfId="1" applyNumberFormat="1" applyFont="1" applyBorder="1"/>
    <xf numFmtId="0" fontId="9" fillId="0" borderId="1" xfId="1" applyFont="1" applyBorder="1"/>
    <xf numFmtId="2" fontId="4" fillId="3" borderId="1" xfId="0" applyNumberFormat="1" applyFont="1" applyFill="1" applyBorder="1" applyAlignment="1">
      <alignment horizontal="right" wrapText="1"/>
    </xf>
    <xf numFmtId="2" fontId="4" fillId="4" borderId="1" xfId="0" applyNumberFormat="1" applyFont="1" applyFill="1" applyBorder="1" applyAlignment="1">
      <alignment horizontal="right" wrapText="1"/>
    </xf>
    <xf numFmtId="0" fontId="11" fillId="0" borderId="0" xfId="0" applyFont="1"/>
    <xf numFmtId="2" fontId="0" fillId="0" borderId="0" xfId="0" applyNumberFormat="1"/>
    <xf numFmtId="2" fontId="0" fillId="0" borderId="1" xfId="0" applyNumberFormat="1" applyBorder="1"/>
    <xf numFmtId="4" fontId="5" fillId="0" borderId="1" xfId="0" applyNumberFormat="1" applyFont="1" applyFill="1" applyBorder="1" applyAlignment="1">
      <alignment horizontal="right" wrapText="1"/>
    </xf>
    <xf numFmtId="4" fontId="5" fillId="3" borderId="1" xfId="0" applyNumberFormat="1" applyFont="1" applyFill="1" applyBorder="1" applyAlignment="1">
      <alignment horizontal="right" wrapText="1"/>
    </xf>
    <xf numFmtId="4" fontId="5" fillId="4" borderId="1" xfId="0" applyNumberFormat="1" applyFont="1" applyFill="1" applyBorder="1" applyAlignment="1">
      <alignment horizontal="right" wrapText="1"/>
    </xf>
    <xf numFmtId="9" fontId="5" fillId="4" borderId="1" xfId="2" applyFont="1" applyFill="1" applyBorder="1" applyAlignment="1">
      <alignment horizontal="right" wrapText="1"/>
    </xf>
    <xf numFmtId="4" fontId="5" fillId="0" borderId="0" xfId="0" applyNumberFormat="1" applyFont="1" applyFill="1" applyBorder="1" applyAlignment="1">
      <alignment horizontal="right" wrapText="1"/>
    </xf>
    <xf numFmtId="0" fontId="12" fillId="0" borderId="0" xfId="0" applyFont="1"/>
    <xf numFmtId="0" fontId="13" fillId="0" borderId="0" xfId="0" applyFont="1"/>
    <xf numFmtId="0" fontId="10" fillId="0" borderId="1" xfId="0" applyFont="1" applyBorder="1" applyAlignment="1">
      <alignment vertical="center"/>
    </xf>
    <xf numFmtId="0" fontId="0" fillId="0" borderId="0" xfId="0" applyFill="1" applyBorder="1"/>
  </cellXfs>
  <cellStyles count="3">
    <cellStyle name="Procent" xfId="2" builtinId="5"/>
    <cellStyle name="Standaard" xfId="0" builtinId="0"/>
    <cellStyle name="Standaard 2" xfId="1" xr:uid="{EA6FDFF2-3DCA-4CE1-A8F9-8E8AD1B9FBFE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1D000-25CB-4048-95F8-5BB88A74B4B5}">
  <dimension ref="A1:M56"/>
  <sheetViews>
    <sheetView tabSelected="1" workbookViewId="0"/>
  </sheetViews>
  <sheetFormatPr defaultRowHeight="14.4" x14ac:dyDescent="0.3"/>
  <sheetData>
    <row r="1" spans="1:13" ht="18" x14ac:dyDescent="0.35">
      <c r="A1" s="34" t="s">
        <v>38</v>
      </c>
    </row>
    <row r="2" spans="1:13" ht="15.6" x14ac:dyDescent="0.3">
      <c r="A2" s="33" t="s">
        <v>42</v>
      </c>
    </row>
    <row r="4" spans="1:13" x14ac:dyDescent="0.3">
      <c r="A4" s="8" t="s">
        <v>13</v>
      </c>
    </row>
    <row r="5" spans="1:13" x14ac:dyDescent="0.3">
      <c r="A5" s="1" t="s">
        <v>0</v>
      </c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</row>
    <row r="6" spans="1:13" x14ac:dyDescent="0.3">
      <c r="A6" s="2"/>
      <c r="B6" s="10" t="s">
        <v>9</v>
      </c>
      <c r="C6" s="10" t="s">
        <v>9</v>
      </c>
      <c r="D6" s="11" t="s">
        <v>9</v>
      </c>
      <c r="E6" s="12" t="s">
        <v>9</v>
      </c>
      <c r="F6" s="11" t="s">
        <v>9</v>
      </c>
      <c r="G6" s="12" t="s">
        <v>9</v>
      </c>
      <c r="H6" s="12" t="s">
        <v>9</v>
      </c>
      <c r="I6" s="12" t="s">
        <v>9</v>
      </c>
    </row>
    <row r="7" spans="1:13" x14ac:dyDescent="0.3">
      <c r="A7" s="3" t="s">
        <v>10</v>
      </c>
      <c r="B7" s="13" t="s">
        <v>11</v>
      </c>
      <c r="C7" s="13" t="s">
        <v>11</v>
      </c>
      <c r="D7" s="14" t="s">
        <v>11</v>
      </c>
      <c r="E7" s="15" t="s">
        <v>11</v>
      </c>
      <c r="F7" s="14" t="s">
        <v>11</v>
      </c>
      <c r="G7" s="15" t="s">
        <v>11</v>
      </c>
      <c r="H7" s="15" t="s">
        <v>11</v>
      </c>
      <c r="I7" s="15" t="s">
        <v>11</v>
      </c>
    </row>
    <row r="8" spans="1:13" x14ac:dyDescent="0.3">
      <c r="A8" s="4"/>
      <c r="B8" s="13" t="s">
        <v>12</v>
      </c>
      <c r="C8" s="13" t="s">
        <v>12</v>
      </c>
      <c r="D8" s="14" t="s">
        <v>12</v>
      </c>
      <c r="E8" s="15" t="s">
        <v>12</v>
      </c>
      <c r="F8" s="14" t="s">
        <v>12</v>
      </c>
      <c r="G8" s="15" t="s">
        <v>12</v>
      </c>
      <c r="H8" s="15" t="s">
        <v>12</v>
      </c>
      <c r="I8" s="15" t="s">
        <v>12</v>
      </c>
    </row>
    <row r="9" spans="1:13" x14ac:dyDescent="0.3">
      <c r="A9" s="5">
        <v>15</v>
      </c>
      <c r="B9" s="28">
        <v>535.86722314831388</v>
      </c>
      <c r="C9" s="28">
        <v>549.26390372702156</v>
      </c>
      <c r="D9" s="28"/>
      <c r="E9" s="28"/>
      <c r="F9" s="28"/>
      <c r="G9" s="28"/>
      <c r="H9" s="28"/>
      <c r="I9" s="28"/>
    </row>
    <row r="10" spans="1:13" x14ac:dyDescent="0.3">
      <c r="A10" s="1">
        <v>16</v>
      </c>
      <c r="B10" s="28">
        <v>616.24184638800386</v>
      </c>
      <c r="C10" s="28">
        <v>631.6478925477038</v>
      </c>
      <c r="D10" s="28">
        <v>651.86062510923034</v>
      </c>
      <c r="E10" s="28"/>
      <c r="F10" s="28"/>
      <c r="G10" s="28"/>
      <c r="H10" s="28"/>
      <c r="I10" s="28"/>
    </row>
    <row r="11" spans="1:13" x14ac:dyDescent="0.3">
      <c r="A11" s="1">
        <v>17</v>
      </c>
      <c r="B11" s="28">
        <v>705.51664869567583</v>
      </c>
      <c r="C11" s="28">
        <v>723.15456491306759</v>
      </c>
      <c r="D11" s="28">
        <v>746.29551099028572</v>
      </c>
      <c r="E11" s="28">
        <v>785.84917307277078</v>
      </c>
      <c r="F11" s="28"/>
      <c r="G11" s="28"/>
      <c r="H11" s="28"/>
      <c r="I11" s="28"/>
    </row>
    <row r="12" spans="1:13" x14ac:dyDescent="0.3">
      <c r="A12" s="1">
        <v>18</v>
      </c>
      <c r="B12" s="28">
        <v>850.5</v>
      </c>
      <c r="C12" s="28">
        <v>871.81193138656772</v>
      </c>
      <c r="D12" s="28">
        <v>899.70991319093787</v>
      </c>
      <c r="E12" s="28">
        <v>947.39453859005766</v>
      </c>
      <c r="F12" s="28"/>
      <c r="G12" s="28"/>
      <c r="H12" s="28"/>
      <c r="I12" s="28"/>
    </row>
    <row r="13" spans="1:13" x14ac:dyDescent="0.3">
      <c r="A13" s="1">
        <v>19</v>
      </c>
      <c r="B13" s="28">
        <v>1020.60464</v>
      </c>
      <c r="C13" s="28">
        <v>1046.1636572098414</v>
      </c>
      <c r="D13" s="28">
        <v>1079.6408942405565</v>
      </c>
      <c r="E13" s="28">
        <v>1136.8618616353058</v>
      </c>
      <c r="F13" s="28">
        <v>1209.6210207799652</v>
      </c>
      <c r="G13" s="28">
        <v>1294.294492234563</v>
      </c>
      <c r="H13" s="28"/>
      <c r="I13" s="28"/>
    </row>
    <row r="14" spans="1:13" x14ac:dyDescent="0.3">
      <c r="A14" s="1">
        <v>20</v>
      </c>
      <c r="B14" s="28">
        <v>1360.8</v>
      </c>
      <c r="C14" s="28">
        <v>1394.9204111265881</v>
      </c>
      <c r="D14" s="28">
        <v>1439.5578642826395</v>
      </c>
      <c r="E14" s="28">
        <v>1515.8544310896191</v>
      </c>
      <c r="F14" s="28">
        <v>1612.8691146793547</v>
      </c>
      <c r="G14" s="28">
        <v>1725.7699527069096</v>
      </c>
      <c r="H14" s="28"/>
      <c r="I14" s="28"/>
      <c r="K14" s="36"/>
      <c r="L14" s="36"/>
      <c r="M14" s="36"/>
    </row>
    <row r="15" spans="1:13" x14ac:dyDescent="0.3">
      <c r="A15" s="1">
        <v>21</v>
      </c>
      <c r="B15" s="29">
        <v>1701</v>
      </c>
      <c r="C15" s="29">
        <v>1743.6238627731354</v>
      </c>
      <c r="D15" s="29">
        <v>1799.4198263818757</v>
      </c>
      <c r="E15" s="29">
        <v>1894.7890771801153</v>
      </c>
      <c r="F15" s="29">
        <v>2016.0555781196429</v>
      </c>
      <c r="G15" s="29">
        <v>2157.1794685880182</v>
      </c>
      <c r="H15" s="29">
        <v>2334.0681850122355</v>
      </c>
      <c r="I15" s="29">
        <v>2532.4639807382755</v>
      </c>
      <c r="K15" s="32"/>
      <c r="L15" s="32"/>
      <c r="M15" s="36"/>
    </row>
    <row r="16" spans="1:13" x14ac:dyDescent="0.3">
      <c r="A16" s="7">
        <v>1</v>
      </c>
      <c r="B16" s="28">
        <v>1724.061253581049</v>
      </c>
      <c r="C16" s="28">
        <v>1762.8037252636398</v>
      </c>
      <c r="D16" s="28">
        <v>1825.5114138644128</v>
      </c>
      <c r="E16" s="28">
        <v>1928.3268438462035</v>
      </c>
      <c r="F16" s="28">
        <v>2056.3766896820357</v>
      </c>
      <c r="G16" s="28">
        <v>2200.3230579597785</v>
      </c>
      <c r="H16" s="28">
        <v>2380.7495487124802</v>
      </c>
      <c r="I16" s="28">
        <v>2583.1132603530405</v>
      </c>
      <c r="K16" s="32"/>
      <c r="L16" s="36"/>
      <c r="M16" s="36"/>
    </row>
    <row r="17" spans="1:13" x14ac:dyDescent="0.3">
      <c r="A17" s="5">
        <v>2</v>
      </c>
      <c r="B17" s="28">
        <v>1747.336080504391</v>
      </c>
      <c r="C17" s="28">
        <v>1782.1945662415396</v>
      </c>
      <c r="D17" s="28">
        <v>1851.9813293654468</v>
      </c>
      <c r="E17" s="28">
        <v>1962.4582289822813</v>
      </c>
      <c r="F17" s="28">
        <v>2097.5042234756761</v>
      </c>
      <c r="G17" s="28">
        <v>2244.3295191189736</v>
      </c>
      <c r="H17" s="28">
        <v>2428.36453968673</v>
      </c>
      <c r="I17" s="28">
        <v>2634.7755255601019</v>
      </c>
      <c r="K17" s="36"/>
      <c r="L17" s="36"/>
      <c r="M17" s="36"/>
    </row>
    <row r="18" spans="1:13" x14ac:dyDescent="0.3">
      <c r="A18" s="5">
        <v>3</v>
      </c>
      <c r="B18" s="28">
        <v>1770.9251175912007</v>
      </c>
      <c r="C18" s="28">
        <v>1801.7987064701963</v>
      </c>
      <c r="D18" s="28">
        <v>1878.8350586412457</v>
      </c>
      <c r="E18" s="28">
        <v>1997.1937396352678</v>
      </c>
      <c r="F18" s="28">
        <v>2139.4543079451905</v>
      </c>
      <c r="G18" s="28">
        <v>2289.216109501353</v>
      </c>
      <c r="H18" s="28">
        <v>2476.9318304804642</v>
      </c>
      <c r="I18" s="28">
        <v>2687.4710360713038</v>
      </c>
      <c r="K18" s="36"/>
      <c r="L18" s="36"/>
      <c r="M18" s="36"/>
    </row>
    <row r="19" spans="1:13" x14ac:dyDescent="0.3">
      <c r="A19" s="5">
        <v>4</v>
      </c>
      <c r="B19" s="31">
        <v>2.0192000000000002E-2</v>
      </c>
      <c r="C19" s="28">
        <v>1821.6184922413684</v>
      </c>
      <c r="D19" s="28">
        <v>1906.0781669915436</v>
      </c>
      <c r="E19" s="28">
        <v>2032.544068826812</v>
      </c>
      <c r="F19" s="28">
        <v>2182.2433941040936</v>
      </c>
      <c r="G19" s="28">
        <v>2335.0004316913805</v>
      </c>
      <c r="H19" s="28">
        <v>2526.4704670900742</v>
      </c>
      <c r="I19" s="28">
        <v>2741.2204567927297</v>
      </c>
    </row>
    <row r="20" spans="1:13" x14ac:dyDescent="0.3">
      <c r="A20" s="5">
        <v>5</v>
      </c>
      <c r="B20" s="31">
        <v>2.0192000000000002E-2</v>
      </c>
      <c r="C20" s="31">
        <v>2.0192000000000002E-2</v>
      </c>
      <c r="D20" s="28">
        <v>1933.7163004129209</v>
      </c>
      <c r="E20" s="28">
        <v>2068.520098845047</v>
      </c>
      <c r="F20" s="28">
        <v>2225.8882619861756</v>
      </c>
      <c r="G20" s="28">
        <v>2381.7004403252081</v>
      </c>
      <c r="H20" s="28">
        <v>2576.9998764318757</v>
      </c>
      <c r="I20" s="28">
        <v>2796.0448659285844</v>
      </c>
    </row>
    <row r="21" spans="1:13" x14ac:dyDescent="0.3">
      <c r="A21" s="1">
        <v>6</v>
      </c>
      <c r="B21" s="30">
        <f>(B18*1.02^3)</f>
        <v>1879.3199021887228</v>
      </c>
      <c r="C21" s="31">
        <v>2.0192000000000002E-2</v>
      </c>
      <c r="D21" s="31">
        <v>2.0192000000000002E-2</v>
      </c>
      <c r="E21" s="28">
        <v>2105.1329045946045</v>
      </c>
      <c r="F21" s="28">
        <v>2270.4060272258994</v>
      </c>
      <c r="G21" s="28">
        <v>2429.3344491317125</v>
      </c>
      <c r="H21" s="28">
        <v>2628.5398739605134</v>
      </c>
      <c r="I21" s="28">
        <v>2851.9657632471562</v>
      </c>
    </row>
    <row r="22" spans="1:13" x14ac:dyDescent="0.3">
      <c r="A22" s="1">
        <v>7</v>
      </c>
      <c r="B22" s="28"/>
      <c r="C22" s="30">
        <f>(C19*1.02^3)</f>
        <v>1933.116116914478</v>
      </c>
      <c r="D22" s="31">
        <v>2.0192000000000002E-2</v>
      </c>
      <c r="E22" s="28">
        <v>2142.3937570059288</v>
      </c>
      <c r="F22" s="28">
        <v>2315.8141477704175</v>
      </c>
      <c r="G22" s="28">
        <v>2477.9211381143464</v>
      </c>
      <c r="H22" s="28">
        <v>2681.1106714397238</v>
      </c>
      <c r="I22" s="28">
        <v>2909.0050785120993</v>
      </c>
    </row>
    <row r="23" spans="1:13" x14ac:dyDescent="0.3">
      <c r="A23" s="1">
        <v>8</v>
      </c>
      <c r="B23" s="28"/>
      <c r="C23" s="28"/>
      <c r="D23" s="31">
        <v>2.0192000000000002E-2</v>
      </c>
      <c r="E23" s="31">
        <v>2.0192000000000002E-2</v>
      </c>
      <c r="F23" s="28">
        <v>2362.130430725826</v>
      </c>
      <c r="G23" s="28">
        <v>2527.4795608766331</v>
      </c>
      <c r="H23" s="28">
        <v>2734.7328848685183</v>
      </c>
      <c r="I23" s="28">
        <v>2967.185180082342</v>
      </c>
    </row>
    <row r="24" spans="1:13" x14ac:dyDescent="0.3">
      <c r="A24" s="1">
        <v>9</v>
      </c>
      <c r="B24" s="28"/>
      <c r="C24" s="28"/>
      <c r="D24" s="30">
        <f>(D20*1.02^4)</f>
        <v>2093.1167118831668</v>
      </c>
      <c r="E24" s="31">
        <v>2.0192000000000002E-2</v>
      </c>
      <c r="F24" s="31">
        <v>2.0192000000000002E-2</v>
      </c>
      <c r="G24" s="28">
        <v>2578.0291520941655</v>
      </c>
      <c r="H24" s="28">
        <v>2789.4275425658884</v>
      </c>
      <c r="I24" s="28">
        <v>3026.5288836839882</v>
      </c>
    </row>
    <row r="25" spans="1:13" x14ac:dyDescent="0.3">
      <c r="A25" s="1">
        <v>10</v>
      </c>
      <c r="B25" s="28"/>
      <c r="C25" s="28"/>
      <c r="D25" s="28"/>
      <c r="E25" s="31">
        <v>2.0192000000000002E-2</v>
      </c>
      <c r="F25" s="31">
        <v>2.0192000000000002E-2</v>
      </c>
      <c r="G25" s="31">
        <v>2.0192000000000002E-2</v>
      </c>
      <c r="H25" s="31">
        <v>2.0192000000000002E-2</v>
      </c>
      <c r="I25" s="31">
        <v>2.0192000000000002E-2</v>
      </c>
    </row>
    <row r="26" spans="1:13" x14ac:dyDescent="0.3">
      <c r="A26" s="1">
        <v>11</v>
      </c>
      <c r="B26" s="28"/>
      <c r="C26" s="28"/>
      <c r="D26" s="28"/>
      <c r="E26" s="31">
        <v>2.0192000000000002E-2</v>
      </c>
      <c r="F26" s="31">
        <v>2.0192000000000002E-2</v>
      </c>
      <c r="G26" s="31">
        <v>2.0192000000000002E-2</v>
      </c>
      <c r="H26" s="31">
        <v>2.0192000000000002E-2</v>
      </c>
      <c r="I26" s="31">
        <v>2.0192000000000002E-2</v>
      </c>
    </row>
    <row r="27" spans="1:13" x14ac:dyDescent="0.3">
      <c r="A27" s="1">
        <v>12</v>
      </c>
      <c r="B27" s="28"/>
      <c r="C27" s="28"/>
      <c r="D27" s="28"/>
      <c r="E27" s="30">
        <f>(E22*1.02^5)</f>
        <v>2365.3758200057714</v>
      </c>
      <c r="F27" s="31">
        <v>2.0192000000000002E-2</v>
      </c>
      <c r="G27" s="31">
        <v>2.0192000000000002E-2</v>
      </c>
      <c r="H27" s="31">
        <v>2.0192000000000002E-2</v>
      </c>
      <c r="I27" s="31">
        <v>2.0192000000000002E-2</v>
      </c>
    </row>
    <row r="28" spans="1:13" x14ac:dyDescent="0.3">
      <c r="A28" s="1">
        <v>13</v>
      </c>
      <c r="B28" s="28"/>
      <c r="C28" s="28"/>
      <c r="D28" s="28"/>
      <c r="E28" s="28"/>
      <c r="F28" s="30">
        <f>(F23*1.02^5)</f>
        <v>2607.9828632189319</v>
      </c>
      <c r="G28" s="31">
        <v>2.0192000000000002E-2</v>
      </c>
      <c r="H28" s="31">
        <v>2.0192000000000002E-2</v>
      </c>
      <c r="I28" s="31">
        <v>2.0192000000000002E-2</v>
      </c>
    </row>
    <row r="29" spans="1:13" x14ac:dyDescent="0.3">
      <c r="A29" s="1">
        <v>14</v>
      </c>
      <c r="B29" s="28"/>
      <c r="C29" s="28"/>
      <c r="D29" s="28"/>
      <c r="E29" s="28"/>
      <c r="F29" s="28"/>
      <c r="G29" s="30">
        <f>(G24*1.02^5)</f>
        <v>2846.3524969171413</v>
      </c>
      <c r="H29" s="30">
        <f>(H24*1.02^5)</f>
        <v>3079.7534016643485</v>
      </c>
      <c r="I29" s="30">
        <f>(I24*1.02^5)</f>
        <v>3341.5324408058173</v>
      </c>
    </row>
    <row r="31" spans="1:13" x14ac:dyDescent="0.3">
      <c r="A31" s="8" t="s">
        <v>37</v>
      </c>
    </row>
    <row r="32" spans="1:13" x14ac:dyDescent="0.3">
      <c r="A32" s="1" t="s">
        <v>0</v>
      </c>
      <c r="B32" s="9" t="s">
        <v>1</v>
      </c>
      <c r="C32" s="9" t="s">
        <v>2</v>
      </c>
      <c r="D32" s="9" t="s">
        <v>3</v>
      </c>
      <c r="E32" s="9" t="s">
        <v>4</v>
      </c>
      <c r="F32" s="9" t="s">
        <v>5</v>
      </c>
      <c r="G32" s="9" t="s">
        <v>6</v>
      </c>
      <c r="H32" s="9" t="s">
        <v>7</v>
      </c>
      <c r="I32" s="9" t="s">
        <v>8</v>
      </c>
    </row>
    <row r="33" spans="1:9" x14ac:dyDescent="0.3">
      <c r="A33" s="2"/>
      <c r="B33" s="10" t="s">
        <v>44</v>
      </c>
      <c r="C33" s="10" t="s">
        <v>44</v>
      </c>
      <c r="D33" s="11" t="s">
        <v>44</v>
      </c>
      <c r="E33" s="12" t="s">
        <v>44</v>
      </c>
      <c r="F33" s="11" t="s">
        <v>44</v>
      </c>
      <c r="G33" s="12" t="s">
        <v>44</v>
      </c>
      <c r="H33" s="12" t="s">
        <v>44</v>
      </c>
      <c r="I33" s="12" t="s">
        <v>44</v>
      </c>
    </row>
    <row r="34" spans="1:9" x14ac:dyDescent="0.3">
      <c r="A34" s="3" t="s">
        <v>10</v>
      </c>
      <c r="B34" s="13" t="s">
        <v>11</v>
      </c>
      <c r="C34" s="13" t="s">
        <v>11</v>
      </c>
      <c r="D34" s="14" t="s">
        <v>11</v>
      </c>
      <c r="E34" s="15" t="s">
        <v>11</v>
      </c>
      <c r="F34" s="14" t="s">
        <v>11</v>
      </c>
      <c r="G34" s="15" t="s">
        <v>11</v>
      </c>
      <c r="H34" s="15" t="s">
        <v>11</v>
      </c>
      <c r="I34" s="15" t="s">
        <v>11</v>
      </c>
    </row>
    <row r="35" spans="1:9" x14ac:dyDescent="0.3">
      <c r="A35" s="4"/>
      <c r="B35" s="13" t="s">
        <v>12</v>
      </c>
      <c r="C35" s="13" t="s">
        <v>12</v>
      </c>
      <c r="D35" s="14" t="s">
        <v>12</v>
      </c>
      <c r="E35" s="15" t="s">
        <v>12</v>
      </c>
      <c r="F35" s="14" t="s">
        <v>12</v>
      </c>
      <c r="G35" s="15" t="s">
        <v>12</v>
      </c>
      <c r="H35" s="15" t="s">
        <v>12</v>
      </c>
      <c r="I35" s="15" t="s">
        <v>12</v>
      </c>
    </row>
    <row r="36" spans="1:9" x14ac:dyDescent="0.3">
      <c r="A36" s="5">
        <v>15</v>
      </c>
      <c r="B36" s="6">
        <f>B9/164.67</f>
        <v>3.2541885173274667</v>
      </c>
      <c r="C36" s="6">
        <f t="shared" ref="C36" si="0">C9/164.67</f>
        <v>3.3355432302606522</v>
      </c>
      <c r="D36" s="6"/>
      <c r="E36" s="6"/>
      <c r="F36" s="6"/>
      <c r="G36" s="6"/>
      <c r="H36" s="6"/>
      <c r="I36" s="6"/>
    </row>
    <row r="37" spans="1:9" x14ac:dyDescent="0.3">
      <c r="A37" s="1">
        <v>16</v>
      </c>
      <c r="B37" s="6">
        <f t="shared" ref="B37:B40" si="1">B10/164.67</f>
        <v>3.7422836362907872</v>
      </c>
      <c r="C37" s="6">
        <f t="shared" ref="B37:I48" si="2">C10/164.67</f>
        <v>3.8358407271980557</v>
      </c>
      <c r="D37" s="6">
        <f t="shared" si="2"/>
        <v>3.9585876304683936</v>
      </c>
      <c r="E37" s="6"/>
      <c r="F37" s="6"/>
      <c r="G37" s="6"/>
      <c r="H37" s="6"/>
      <c r="I37" s="6"/>
    </row>
    <row r="38" spans="1:9" x14ac:dyDescent="0.3">
      <c r="A38" s="1">
        <v>17</v>
      </c>
      <c r="B38" s="6">
        <f t="shared" si="1"/>
        <v>4.2844273316067039</v>
      </c>
      <c r="C38" s="6">
        <f t="shared" si="2"/>
        <v>4.3915380148968701</v>
      </c>
      <c r="D38" s="6">
        <f t="shared" si="2"/>
        <v>4.5320672313735697</v>
      </c>
      <c r="E38" s="6">
        <f t="shared" si="2"/>
        <v>4.7722667946363684</v>
      </c>
      <c r="F38" s="6"/>
      <c r="G38" s="6"/>
      <c r="H38" s="6"/>
      <c r="I38" s="6"/>
    </row>
    <row r="39" spans="1:9" x14ac:dyDescent="0.3">
      <c r="A39" s="1">
        <v>18</v>
      </c>
      <c r="B39" s="6">
        <v>5.17</v>
      </c>
      <c r="C39" s="6">
        <f t="shared" si="2"/>
        <v>5.2942972696093262</v>
      </c>
      <c r="D39" s="6">
        <f t="shared" si="2"/>
        <v>5.4637147822368251</v>
      </c>
      <c r="E39" s="6">
        <f t="shared" si="2"/>
        <v>5.753291665695377</v>
      </c>
      <c r="F39" s="6"/>
      <c r="G39" s="6"/>
      <c r="H39" s="6"/>
      <c r="I39" s="6"/>
    </row>
    <row r="40" spans="1:9" x14ac:dyDescent="0.3">
      <c r="A40" s="1">
        <v>19</v>
      </c>
      <c r="B40" s="6">
        <f t="shared" si="1"/>
        <v>6.1978784235136946</v>
      </c>
      <c r="C40" s="6">
        <f t="shared" si="2"/>
        <v>6.3530919852422514</v>
      </c>
      <c r="D40" s="6">
        <f t="shared" si="2"/>
        <v>6.5563909287700035</v>
      </c>
      <c r="E40" s="6">
        <f t="shared" si="2"/>
        <v>6.9038796479948132</v>
      </c>
      <c r="F40" s="6">
        <f t="shared" si="2"/>
        <v>7.3457279454664803</v>
      </c>
      <c r="G40" s="6">
        <f t="shared" si="2"/>
        <v>7.8599289016491349</v>
      </c>
      <c r="H40" s="6"/>
      <c r="I40" s="6"/>
    </row>
    <row r="41" spans="1:9" x14ac:dyDescent="0.3">
      <c r="A41" s="1">
        <v>20</v>
      </c>
      <c r="B41" s="6">
        <v>8.27</v>
      </c>
      <c r="C41" s="6">
        <f t="shared" si="2"/>
        <v>8.4710051079528039</v>
      </c>
      <c r="D41" s="6">
        <f t="shared" si="2"/>
        <v>8.7420772714072967</v>
      </c>
      <c r="E41" s="6">
        <f t="shared" si="2"/>
        <v>9.2054073667918814</v>
      </c>
      <c r="F41" s="6">
        <f t="shared" si="2"/>
        <v>9.7945534382665613</v>
      </c>
      <c r="G41" s="6">
        <f t="shared" si="2"/>
        <v>10.480172178945223</v>
      </c>
      <c r="H41" s="6"/>
      <c r="I41" s="6"/>
    </row>
    <row r="42" spans="1:9" x14ac:dyDescent="0.3">
      <c r="A42" s="1">
        <v>21</v>
      </c>
      <c r="B42" s="23">
        <v>10.34</v>
      </c>
      <c r="C42" s="23">
        <f t="shared" si="2"/>
        <v>10.588594539218652</v>
      </c>
      <c r="D42" s="23">
        <f t="shared" si="2"/>
        <v>10.92742956447365</v>
      </c>
      <c r="E42" s="23">
        <f t="shared" si="2"/>
        <v>11.506583331390754</v>
      </c>
      <c r="F42" s="23">
        <f t="shared" si="2"/>
        <v>12.243004664599763</v>
      </c>
      <c r="G42" s="23">
        <f t="shared" si="2"/>
        <v>13.100014991121748</v>
      </c>
      <c r="H42" s="23">
        <f t="shared" si="2"/>
        <v>14.174216220393731</v>
      </c>
      <c r="I42" s="23">
        <f t="shared" si="2"/>
        <v>15.379024599127199</v>
      </c>
    </row>
    <row r="43" spans="1:9" x14ac:dyDescent="0.3">
      <c r="A43" s="7">
        <v>1</v>
      </c>
      <c r="B43" s="6">
        <f t="shared" ref="B43:B45" si="3">B16/164.67</f>
        <v>10.469795673656701</v>
      </c>
      <c r="C43" s="6">
        <f t="shared" si="2"/>
        <v>10.705069079150057</v>
      </c>
      <c r="D43" s="6">
        <f t="shared" si="2"/>
        <v>11.085877293158516</v>
      </c>
      <c r="E43" s="6">
        <f t="shared" si="2"/>
        <v>11.710249856356372</v>
      </c>
      <c r="F43" s="6">
        <f t="shared" si="2"/>
        <v>12.487864757891758</v>
      </c>
      <c r="G43" s="6">
        <f t="shared" si="2"/>
        <v>13.362015290944184</v>
      </c>
      <c r="H43" s="6">
        <f t="shared" si="2"/>
        <v>14.457700544801606</v>
      </c>
      <c r="I43" s="6">
        <f t="shared" si="2"/>
        <v>15.686605091109739</v>
      </c>
    </row>
    <row r="44" spans="1:9" x14ac:dyDescent="0.3">
      <c r="A44" s="5">
        <v>2</v>
      </c>
      <c r="B44" s="6">
        <f t="shared" si="3"/>
        <v>10.611137915251055</v>
      </c>
      <c r="C44" s="6">
        <f t="shared" si="2"/>
        <v>10.822824839020706</v>
      </c>
      <c r="D44" s="6">
        <f t="shared" si="2"/>
        <v>11.246622513909315</v>
      </c>
      <c r="E44" s="6">
        <f t="shared" si="2"/>
        <v>11.917521278813879</v>
      </c>
      <c r="F44" s="6">
        <f t="shared" si="2"/>
        <v>12.737622053049591</v>
      </c>
      <c r="G44" s="6">
        <f t="shared" si="2"/>
        <v>13.629255596763064</v>
      </c>
      <c r="H44" s="6">
        <f t="shared" si="2"/>
        <v>14.74685455569764</v>
      </c>
      <c r="I44" s="6">
        <f t="shared" si="2"/>
        <v>16.000337192931937</v>
      </c>
    </row>
    <row r="45" spans="1:9" x14ac:dyDescent="0.3">
      <c r="A45" s="5">
        <v>3</v>
      </c>
      <c r="B45" s="6">
        <f t="shared" si="3"/>
        <v>10.754388277106946</v>
      </c>
      <c r="C45" s="6">
        <f t="shared" si="2"/>
        <v>10.941875912249932</v>
      </c>
      <c r="D45" s="6">
        <f t="shared" si="2"/>
        <v>11.409698540360999</v>
      </c>
      <c r="E45" s="6">
        <f t="shared" si="2"/>
        <v>12.128461405448885</v>
      </c>
      <c r="F45" s="6">
        <f t="shared" si="2"/>
        <v>12.992374494110589</v>
      </c>
      <c r="G45" s="6">
        <f t="shared" si="2"/>
        <v>13.901840708698325</v>
      </c>
      <c r="H45" s="6">
        <f t="shared" si="2"/>
        <v>15.041791646811589</v>
      </c>
      <c r="I45" s="6">
        <f t="shared" si="2"/>
        <v>16.320343936790575</v>
      </c>
    </row>
    <row r="46" spans="1:9" x14ac:dyDescent="0.3">
      <c r="A46" s="5">
        <v>4</v>
      </c>
      <c r="B46" s="16">
        <v>0.02</v>
      </c>
      <c r="C46" s="6">
        <f t="shared" si="2"/>
        <v>11.062236547284682</v>
      </c>
      <c r="D46" s="6">
        <f t="shared" si="2"/>
        <v>11.575139169196234</v>
      </c>
      <c r="E46" s="6">
        <f t="shared" si="2"/>
        <v>12.343135172325331</v>
      </c>
      <c r="F46" s="6">
        <f t="shared" si="2"/>
        <v>13.252221983992795</v>
      </c>
      <c r="G46" s="6">
        <f t="shared" si="2"/>
        <v>14.179877522872294</v>
      </c>
      <c r="H46" s="6">
        <f t="shared" si="2"/>
        <v>15.342627479747826</v>
      </c>
      <c r="I46" s="6">
        <f t="shared" si="2"/>
        <v>16.646750815526385</v>
      </c>
    </row>
    <row r="47" spans="1:9" x14ac:dyDescent="0.3">
      <c r="A47" s="5">
        <v>5</v>
      </c>
      <c r="B47" s="16">
        <v>0.02</v>
      </c>
      <c r="C47" s="16">
        <v>0.02</v>
      </c>
      <c r="D47" s="6">
        <f t="shared" si="2"/>
        <v>11.742978687149579</v>
      </c>
      <c r="E47" s="6">
        <f t="shared" si="2"/>
        <v>12.561608664875491</v>
      </c>
      <c r="F47" s="6">
        <f t="shared" si="2"/>
        <v>13.517266423672654</v>
      </c>
      <c r="G47" s="6">
        <f t="shared" si="2"/>
        <v>14.463475073329739</v>
      </c>
      <c r="H47" s="6">
        <f t="shared" si="2"/>
        <v>15.649480029342781</v>
      </c>
      <c r="I47" s="6">
        <f t="shared" si="2"/>
        <v>16.979685831836914</v>
      </c>
    </row>
    <row r="48" spans="1:9" x14ac:dyDescent="0.3">
      <c r="A48" s="1">
        <v>6</v>
      </c>
      <c r="B48" s="24">
        <f t="shared" si="2"/>
        <v>11.412642874772107</v>
      </c>
      <c r="C48" s="16">
        <v>0.02</v>
      </c>
      <c r="D48" s="16">
        <v>0.02</v>
      </c>
      <c r="E48" s="6">
        <f t="shared" si="2"/>
        <v>12.783949138243788</v>
      </c>
      <c r="F48" s="6">
        <f t="shared" si="2"/>
        <v>13.787611752146107</v>
      </c>
      <c r="G48" s="6">
        <f t="shared" si="2"/>
        <v>14.752744574796337</v>
      </c>
      <c r="H48" s="6">
        <f t="shared" si="2"/>
        <v>15.96246962992964</v>
      </c>
      <c r="I48" s="6">
        <f t="shared" si="2"/>
        <v>17.319279548473652</v>
      </c>
    </row>
    <row r="49" spans="1:9" x14ac:dyDescent="0.3">
      <c r="A49" s="1">
        <v>7</v>
      </c>
      <c r="B49" s="6"/>
      <c r="C49" s="24">
        <f t="shared" ref="C49:I49" si="4">C22/164.67</f>
        <v>11.739333921870882</v>
      </c>
      <c r="D49" s="16">
        <v>0.02</v>
      </c>
      <c r="E49" s="6">
        <f t="shared" si="4"/>
        <v>13.010225037990702</v>
      </c>
      <c r="F49" s="6">
        <f t="shared" si="4"/>
        <v>14.063363987189032</v>
      </c>
      <c r="G49" s="6">
        <f t="shared" si="4"/>
        <v>15.047799466292261</v>
      </c>
      <c r="H49" s="6">
        <f t="shared" si="4"/>
        <v>16.281719022528232</v>
      </c>
      <c r="I49" s="6">
        <f t="shared" si="4"/>
        <v>17.665665139443124</v>
      </c>
    </row>
    <row r="50" spans="1:9" x14ac:dyDescent="0.3">
      <c r="A50" s="1">
        <v>8</v>
      </c>
      <c r="B50" s="6"/>
      <c r="C50" s="6"/>
      <c r="D50" s="16">
        <v>0.02</v>
      </c>
      <c r="E50" s="16">
        <v>0.02</v>
      </c>
      <c r="F50" s="6">
        <f t="shared" ref="F50:I50" si="5">F23/164.67</f>
        <v>14.344631266932813</v>
      </c>
      <c r="G50" s="6">
        <f t="shared" si="5"/>
        <v>15.348755455618104</v>
      </c>
      <c r="H50" s="6">
        <f t="shared" si="5"/>
        <v>16.607353402978799</v>
      </c>
      <c r="I50" s="6">
        <f t="shared" si="5"/>
        <v>18.018978442231994</v>
      </c>
    </row>
    <row r="51" spans="1:9" x14ac:dyDescent="0.3">
      <c r="A51" s="1">
        <v>9</v>
      </c>
      <c r="B51" s="6"/>
      <c r="C51" s="6"/>
      <c r="D51" s="24">
        <f t="shared" ref="D51:I51" si="6">D24/164.67</f>
        <v>12.710977785165282</v>
      </c>
      <c r="E51" s="16">
        <v>0.02</v>
      </c>
      <c r="F51" s="16">
        <v>0.02</v>
      </c>
      <c r="G51" s="6">
        <f t="shared" si="6"/>
        <v>15.655730564730465</v>
      </c>
      <c r="H51" s="6">
        <f t="shared" si="6"/>
        <v>16.939500471038372</v>
      </c>
      <c r="I51" s="6">
        <f t="shared" si="6"/>
        <v>18.379358011076629</v>
      </c>
    </row>
    <row r="52" spans="1:9" x14ac:dyDescent="0.3">
      <c r="A52" s="1">
        <v>10</v>
      </c>
      <c r="B52" s="6"/>
      <c r="C52" s="6"/>
      <c r="D52" s="6"/>
      <c r="E52" s="16">
        <v>0.02</v>
      </c>
      <c r="F52" s="16">
        <v>0.02</v>
      </c>
      <c r="G52" s="16">
        <v>0.02</v>
      </c>
      <c r="H52" s="16">
        <v>0.02</v>
      </c>
      <c r="I52" s="16">
        <v>0.02</v>
      </c>
    </row>
    <row r="53" spans="1:9" x14ac:dyDescent="0.3">
      <c r="A53" s="1">
        <v>11</v>
      </c>
      <c r="B53" s="6"/>
      <c r="C53" s="6"/>
      <c r="D53" s="6"/>
      <c r="E53" s="16">
        <v>0.02</v>
      </c>
      <c r="F53" s="16">
        <v>0.02</v>
      </c>
      <c r="G53" s="16">
        <v>0.02</v>
      </c>
      <c r="H53" s="16">
        <v>0.02</v>
      </c>
      <c r="I53" s="16">
        <v>0.02</v>
      </c>
    </row>
    <row r="54" spans="1:9" x14ac:dyDescent="0.3">
      <c r="A54" s="1">
        <v>12</v>
      </c>
      <c r="B54" s="6"/>
      <c r="C54" s="6"/>
      <c r="D54" s="6"/>
      <c r="E54" s="24">
        <f t="shared" ref="E54:F55" si="7">E27/164.67</f>
        <v>14.364339709757525</v>
      </c>
      <c r="F54" s="16">
        <v>0.02</v>
      </c>
      <c r="G54" s="16">
        <v>0.02</v>
      </c>
      <c r="H54" s="16">
        <v>0.02</v>
      </c>
      <c r="I54" s="16">
        <v>0.02</v>
      </c>
    </row>
    <row r="55" spans="1:9" x14ac:dyDescent="0.3">
      <c r="A55" s="1">
        <v>13</v>
      </c>
      <c r="B55" s="6"/>
      <c r="C55" s="6"/>
      <c r="D55" s="6"/>
      <c r="E55" s="6"/>
      <c r="F55" s="24">
        <f t="shared" si="7"/>
        <v>15.837632010803013</v>
      </c>
      <c r="G55" s="16">
        <v>0.02</v>
      </c>
      <c r="H55" s="16">
        <v>0.02</v>
      </c>
      <c r="I55" s="16">
        <v>0.02</v>
      </c>
    </row>
    <row r="56" spans="1:9" x14ac:dyDescent="0.3">
      <c r="A56" s="1">
        <v>14</v>
      </c>
      <c r="B56" s="6"/>
      <c r="C56" s="6"/>
      <c r="D56" s="6"/>
      <c r="E56" s="6"/>
      <c r="F56" s="6"/>
      <c r="G56" s="24">
        <f t="shared" ref="G56:I56" si="8">G29/164.67</f>
        <v>17.285191576590403</v>
      </c>
      <c r="H56" s="24">
        <f t="shared" si="8"/>
        <v>18.702577285870824</v>
      </c>
      <c r="I56" s="24">
        <f t="shared" si="8"/>
        <v>20.292296355169839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3F227-7874-4B14-BEDE-CCFFD472652B}">
  <dimension ref="A1:K37"/>
  <sheetViews>
    <sheetView workbookViewId="0"/>
  </sheetViews>
  <sheetFormatPr defaultRowHeight="14.4" x14ac:dyDescent="0.3"/>
  <cols>
    <col min="1" max="1" width="33.33203125" customWidth="1"/>
    <col min="2" max="8" width="9.44140625" bestFit="1" customWidth="1"/>
  </cols>
  <sheetData>
    <row r="1" spans="1:11" ht="17.399999999999999" x14ac:dyDescent="0.3">
      <c r="A1" s="17" t="s">
        <v>43</v>
      </c>
      <c r="B1" s="18"/>
      <c r="C1" s="18"/>
      <c r="D1" s="18"/>
      <c r="E1" s="18"/>
      <c r="F1" s="18"/>
      <c r="G1" s="18"/>
      <c r="H1" s="18"/>
    </row>
    <row r="2" spans="1:11" x14ac:dyDescent="0.3">
      <c r="A2" s="19" t="s">
        <v>39</v>
      </c>
      <c r="B2" s="18"/>
      <c r="C2" s="18"/>
      <c r="D2" s="18"/>
      <c r="E2" s="18"/>
      <c r="F2" s="18"/>
      <c r="G2" s="18"/>
      <c r="H2" s="18"/>
    </row>
    <row r="3" spans="1:11" x14ac:dyDescent="0.3">
      <c r="A3" s="19" t="s">
        <v>40</v>
      </c>
      <c r="B3" s="18"/>
      <c r="C3" s="18"/>
      <c r="D3" s="18"/>
      <c r="E3" s="18"/>
      <c r="F3" s="18"/>
      <c r="G3" s="18"/>
      <c r="H3" s="18"/>
    </row>
    <row r="4" spans="1:11" x14ac:dyDescent="0.3">
      <c r="B4" s="18"/>
      <c r="C4" s="18"/>
      <c r="D4" s="18"/>
      <c r="E4" s="18"/>
      <c r="F4" s="18"/>
      <c r="G4" s="18"/>
      <c r="H4" s="18"/>
    </row>
    <row r="5" spans="1:11" x14ac:dyDescent="0.3">
      <c r="A5" s="20" t="s">
        <v>41</v>
      </c>
      <c r="B5" s="18"/>
      <c r="C5" s="18"/>
      <c r="D5" s="18"/>
      <c r="E5" s="18"/>
      <c r="F5" s="18"/>
      <c r="G5" s="18"/>
      <c r="H5" s="18"/>
    </row>
    <row r="6" spans="1:11" x14ac:dyDescent="0.3">
      <c r="A6" s="22" t="s">
        <v>14</v>
      </c>
      <c r="B6" s="22" t="s">
        <v>15</v>
      </c>
      <c r="C6" s="22" t="s">
        <v>16</v>
      </c>
      <c r="D6" s="22" t="s">
        <v>17</v>
      </c>
      <c r="E6" s="22" t="s">
        <v>18</v>
      </c>
      <c r="F6" s="22" t="s">
        <v>19</v>
      </c>
      <c r="G6" s="22" t="s">
        <v>20</v>
      </c>
      <c r="H6" s="22" t="s">
        <v>21</v>
      </c>
    </row>
    <row r="7" spans="1:11" x14ac:dyDescent="0.3">
      <c r="A7" s="22" t="s">
        <v>22</v>
      </c>
      <c r="B7" s="27">
        <v>510.36265888211238</v>
      </c>
      <c r="C7" s="27"/>
      <c r="D7" s="27"/>
      <c r="E7" s="27"/>
      <c r="F7" s="27"/>
      <c r="G7" s="27"/>
      <c r="H7" s="27"/>
    </row>
    <row r="8" spans="1:11" x14ac:dyDescent="0.3">
      <c r="A8" s="22" t="s">
        <v>23</v>
      </c>
      <c r="B8" s="27">
        <v>586.9038972539114</v>
      </c>
      <c r="C8" s="27">
        <v>607.14986034266383</v>
      </c>
      <c r="D8" s="27">
        <v>666.81994288907174</v>
      </c>
      <c r="E8" s="27"/>
      <c r="F8" s="27"/>
      <c r="G8" s="27"/>
      <c r="H8" s="27"/>
    </row>
    <row r="9" spans="1:11" x14ac:dyDescent="0.3">
      <c r="A9" s="22" t="s">
        <v>24</v>
      </c>
      <c r="B9" s="27">
        <v>671.97311404127538</v>
      </c>
      <c r="C9" s="27">
        <v>695.1767729645486</v>
      </c>
      <c r="D9" s="27">
        <v>763.47915754348287</v>
      </c>
      <c r="E9" s="27" t="s">
        <v>25</v>
      </c>
      <c r="F9" s="27" t="s">
        <v>25</v>
      </c>
      <c r="G9" s="27" t="s">
        <v>25</v>
      </c>
      <c r="H9" s="27" t="s">
        <v>25</v>
      </c>
    </row>
    <row r="10" spans="1:11" x14ac:dyDescent="0.3">
      <c r="A10" s="22" t="s">
        <v>26</v>
      </c>
      <c r="B10" s="27">
        <v>808.05227579581492</v>
      </c>
      <c r="C10" s="27">
        <v>808.05227579581492</v>
      </c>
      <c r="D10" s="27">
        <v>853.85315359381912</v>
      </c>
      <c r="E10" s="27">
        <v>939.22831330375107</v>
      </c>
      <c r="F10" s="27" t="s">
        <v>25</v>
      </c>
      <c r="G10" s="27" t="s">
        <v>25</v>
      </c>
      <c r="H10" s="27" t="s">
        <v>25</v>
      </c>
    </row>
    <row r="11" spans="1:11" x14ac:dyDescent="0.3">
      <c r="A11" s="22" t="s">
        <v>27</v>
      </c>
      <c r="B11" s="27">
        <v>935.6561009768609</v>
      </c>
      <c r="C11" s="27">
        <v>935.6561009768609</v>
      </c>
      <c r="D11" s="27">
        <v>985.165700982727</v>
      </c>
      <c r="E11" s="27">
        <v>1083.7206368678112</v>
      </c>
      <c r="F11" s="27" t="s">
        <v>25</v>
      </c>
      <c r="G11" s="27" t="s">
        <v>25</v>
      </c>
      <c r="H11" s="27" t="s">
        <v>25</v>
      </c>
    </row>
    <row r="12" spans="1:11" x14ac:dyDescent="0.3">
      <c r="A12" s="22" t="s">
        <v>28</v>
      </c>
      <c r="B12" s="27">
        <v>1190.811109496881</v>
      </c>
      <c r="C12" s="27">
        <v>1190.811109496881</v>
      </c>
      <c r="D12" s="27">
        <v>1190.811109496881</v>
      </c>
      <c r="E12" s="27">
        <v>1269.4674653088878</v>
      </c>
      <c r="F12" s="27">
        <v>1349.6632437993042</v>
      </c>
      <c r="G12" s="27">
        <v>1495.5096539567012</v>
      </c>
      <c r="H12" s="27" t="s">
        <v>25</v>
      </c>
    </row>
    <row r="13" spans="1:11" x14ac:dyDescent="0.3">
      <c r="A13" s="22" t="s">
        <v>29</v>
      </c>
      <c r="B13" s="27">
        <v>1446.0187598589732</v>
      </c>
      <c r="C13" s="27">
        <v>1446.0187598589732</v>
      </c>
      <c r="D13" s="27">
        <v>1446.0187598589732</v>
      </c>
      <c r="E13" s="27">
        <v>1496.536502956649</v>
      </c>
      <c r="F13" s="27">
        <v>1591.0743152814985</v>
      </c>
      <c r="G13" s="27">
        <v>1762.998176415588</v>
      </c>
      <c r="H13" s="27" t="s">
        <v>25</v>
      </c>
    </row>
    <row r="14" spans="1:11" x14ac:dyDescent="0.3">
      <c r="A14" s="35" t="s">
        <v>30</v>
      </c>
      <c r="B14" s="27">
        <v>1701.1737683789938</v>
      </c>
      <c r="C14" s="27">
        <v>1701.1737683789938</v>
      </c>
      <c r="D14" s="27">
        <v>1701.1737683789938</v>
      </c>
      <c r="E14" s="27">
        <v>1754.5689873720619</v>
      </c>
      <c r="F14" s="27">
        <v>1865.389690981795</v>
      </c>
      <c r="G14" s="27">
        <v>2066.9680485099766</v>
      </c>
      <c r="H14" s="27" t="s">
        <v>25</v>
      </c>
    </row>
    <row r="15" spans="1:11" x14ac:dyDescent="0.3">
      <c r="A15" s="35" t="s">
        <v>31</v>
      </c>
      <c r="B15" s="27">
        <v>1708.9506660742725</v>
      </c>
      <c r="C15" s="27">
        <v>1708.9506660742743</v>
      </c>
      <c r="D15" s="27">
        <v>1876.5383372669401</v>
      </c>
      <c r="E15" s="27">
        <v>2064.2034550485787</v>
      </c>
      <c r="F15" s="27">
        <v>2194.5568577672066</v>
      </c>
      <c r="G15" s="27">
        <v>2431.7138405353312</v>
      </c>
      <c r="H15" s="27">
        <v>2674.8852245888652</v>
      </c>
    </row>
    <row r="16" spans="1:11" x14ac:dyDescent="0.3">
      <c r="A16" s="35" t="s">
        <v>32</v>
      </c>
      <c r="B16" s="27"/>
      <c r="C16" s="27">
        <v>1735.905160493892</v>
      </c>
      <c r="D16" s="27">
        <v>1906.5652074742002</v>
      </c>
      <c r="E16" s="27">
        <v>2097.1867476512921</v>
      </c>
      <c r="F16" s="27">
        <v>2229.6728367544265</v>
      </c>
      <c r="G16" s="27">
        <v>2470.5986938740084</v>
      </c>
      <c r="H16" s="27">
        <v>2717.6630768833866</v>
      </c>
      <c r="K16" s="26"/>
    </row>
    <row r="17" spans="1:10" x14ac:dyDescent="0.3">
      <c r="A17" s="35" t="s">
        <v>33</v>
      </c>
      <c r="B17" s="27"/>
      <c r="C17" s="27">
        <v>1763.9911732507019</v>
      </c>
      <c r="D17" s="27">
        <v>1936.5582255166269</v>
      </c>
      <c r="E17" s="27">
        <v>2130.2151764737841</v>
      </c>
      <c r="F17" s="27">
        <v>2264.7549635768128</v>
      </c>
      <c r="G17" s="27">
        <v>2509.5061153225734</v>
      </c>
      <c r="H17" s="27">
        <v>2760.4409291779079</v>
      </c>
    </row>
    <row r="18" spans="1:10" x14ac:dyDescent="0.3">
      <c r="A18" s="35" t="s">
        <v>34</v>
      </c>
      <c r="B18" s="27"/>
      <c r="C18" s="27" t="s">
        <v>25</v>
      </c>
      <c r="D18" s="27">
        <v>1966.6076638337759</v>
      </c>
      <c r="E18" s="27">
        <v>2163.2323212413303</v>
      </c>
      <c r="F18" s="27">
        <v>2299.8483744541441</v>
      </c>
      <c r="G18" s="27">
        <v>2548.3796846063042</v>
      </c>
      <c r="H18" s="27">
        <v>2803.2413495823184</v>
      </c>
    </row>
    <row r="19" spans="1:10" x14ac:dyDescent="0.3">
      <c r="A19" s="35" t="s">
        <v>35</v>
      </c>
      <c r="B19" s="27"/>
      <c r="C19" s="27" t="s">
        <v>25</v>
      </c>
      <c r="D19" s="27">
        <v>1996.6119659311466</v>
      </c>
      <c r="E19" s="27">
        <v>2196.2494660088778</v>
      </c>
      <c r="F19" s="27">
        <v>2334.9643534413649</v>
      </c>
      <c r="G19" s="27">
        <v>2587.2758219999259</v>
      </c>
      <c r="H19" s="27">
        <v>2846.0079178218966</v>
      </c>
    </row>
    <row r="20" spans="1:10" x14ac:dyDescent="0.3">
      <c r="A20" s="35" t="s">
        <v>36</v>
      </c>
      <c r="B20" s="27"/>
      <c r="C20" s="27" t="s">
        <v>25</v>
      </c>
      <c r="D20" s="27" t="s">
        <v>25</v>
      </c>
      <c r="E20" s="27" t="s">
        <v>25</v>
      </c>
      <c r="F20" s="27" t="s">
        <v>25</v>
      </c>
      <c r="G20" s="27">
        <v>2626.1719593935468</v>
      </c>
      <c r="H20" s="27">
        <v>2888.7970541713639</v>
      </c>
    </row>
    <row r="21" spans="1:10" x14ac:dyDescent="0.3">
      <c r="A21" s="18"/>
      <c r="B21" s="18"/>
      <c r="C21" s="18"/>
      <c r="D21" s="18"/>
      <c r="E21" s="18"/>
      <c r="F21" s="18"/>
      <c r="G21" s="18"/>
      <c r="H21" s="18"/>
    </row>
    <row r="22" spans="1:10" x14ac:dyDescent="0.3">
      <c r="A22" s="20" t="s">
        <v>37</v>
      </c>
      <c r="B22" s="18"/>
      <c r="C22" s="18"/>
      <c r="D22" s="18"/>
      <c r="E22" s="18"/>
      <c r="F22" s="18"/>
      <c r="G22" s="18"/>
      <c r="H22" s="18"/>
    </row>
    <row r="23" spans="1:10" x14ac:dyDescent="0.3">
      <c r="A23" s="22" t="s">
        <v>14</v>
      </c>
      <c r="B23" s="22" t="s">
        <v>15</v>
      </c>
      <c r="C23" s="22" t="s">
        <v>16</v>
      </c>
      <c r="D23" s="22" t="s">
        <v>17</v>
      </c>
      <c r="E23" s="22" t="s">
        <v>18</v>
      </c>
      <c r="F23" s="22" t="s">
        <v>19</v>
      </c>
      <c r="G23" s="22" t="s">
        <v>20</v>
      </c>
      <c r="H23" s="22" t="s">
        <v>21</v>
      </c>
      <c r="J23" s="25">
        <v>164.67</v>
      </c>
    </row>
    <row r="24" spans="1:10" x14ac:dyDescent="0.3">
      <c r="A24" s="22" t="s">
        <v>22</v>
      </c>
      <c r="B24" s="21">
        <f t="shared" ref="B24:D31" si="0">B7/$J$23</f>
        <v>3.0993056347975494</v>
      </c>
      <c r="C24" s="21"/>
      <c r="D24" s="21"/>
      <c r="E24" s="21"/>
      <c r="F24" s="21"/>
      <c r="G24" s="21"/>
      <c r="H24" s="21"/>
    </row>
    <row r="25" spans="1:10" x14ac:dyDescent="0.3">
      <c r="A25" s="22" t="s">
        <v>23</v>
      </c>
      <c r="B25" s="21">
        <f t="shared" si="0"/>
        <v>3.5641215598099922</v>
      </c>
      <c r="C25" s="21">
        <f t="shared" si="0"/>
        <v>3.6870702638165049</v>
      </c>
      <c r="D25" s="21">
        <f>D8/$J$23</f>
        <v>4.049431850908312</v>
      </c>
      <c r="E25" s="21"/>
      <c r="F25" s="21"/>
      <c r="G25" s="21"/>
      <c r="H25" s="21"/>
    </row>
    <row r="26" spans="1:10" x14ac:dyDescent="0.3">
      <c r="A26" s="22" t="s">
        <v>24</v>
      </c>
      <c r="B26" s="21">
        <f t="shared" si="0"/>
        <v>4.0807257790810434</v>
      </c>
      <c r="C26" s="21">
        <f t="shared" si="0"/>
        <v>4.22163583509169</v>
      </c>
      <c r="D26" s="21">
        <f t="shared" si="0"/>
        <v>4.6364192478501423</v>
      </c>
      <c r="E26" s="21"/>
      <c r="F26" s="21"/>
      <c r="G26" s="21"/>
      <c r="H26" s="21"/>
    </row>
    <row r="27" spans="1:10" x14ac:dyDescent="0.3">
      <c r="A27" s="22" t="s">
        <v>26</v>
      </c>
      <c r="B27" s="21">
        <f t="shared" si="0"/>
        <v>4.9071007214174713</v>
      </c>
      <c r="C27" s="21">
        <f t="shared" si="0"/>
        <v>4.9071007214174713</v>
      </c>
      <c r="D27" s="21">
        <f t="shared" si="0"/>
        <v>5.1852380736856691</v>
      </c>
      <c r="E27" s="21">
        <f t="shared" ref="E27:H37" si="1">E10/$J$23</f>
        <v>5.7037002083181587</v>
      </c>
      <c r="F27" s="21"/>
      <c r="G27" s="21"/>
      <c r="H27" s="21"/>
    </row>
    <row r="28" spans="1:10" x14ac:dyDescent="0.3">
      <c r="A28" s="22" t="s">
        <v>27</v>
      </c>
      <c r="B28" s="21">
        <f t="shared" si="0"/>
        <v>5.6820070503240476</v>
      </c>
      <c r="C28" s="21">
        <f t="shared" si="0"/>
        <v>5.6820070503240476</v>
      </c>
      <c r="D28" s="21">
        <f t="shared" si="0"/>
        <v>5.9826665511794932</v>
      </c>
      <c r="E28" s="21">
        <f t="shared" si="1"/>
        <v>6.5811661921892952</v>
      </c>
      <c r="F28" s="21"/>
      <c r="G28" s="21"/>
      <c r="H28" s="21"/>
    </row>
    <row r="29" spans="1:10" x14ac:dyDescent="0.3">
      <c r="A29" s="22" t="s">
        <v>28</v>
      </c>
      <c r="B29" s="21">
        <f t="shared" si="0"/>
        <v>7.2315000273084422</v>
      </c>
      <c r="C29" s="21">
        <f t="shared" si="0"/>
        <v>7.2315000273084422</v>
      </c>
      <c r="D29" s="21">
        <f t="shared" si="0"/>
        <v>7.2315000273084422</v>
      </c>
      <c r="E29" s="21">
        <f t="shared" si="1"/>
        <v>7.7091605350633863</v>
      </c>
      <c r="F29" s="21">
        <f t="shared" si="1"/>
        <v>8.1961695742958902</v>
      </c>
      <c r="G29" s="21">
        <f t="shared" si="1"/>
        <v>9.0818585896441455</v>
      </c>
      <c r="H29" s="21"/>
    </row>
    <row r="30" spans="1:10" x14ac:dyDescent="0.3">
      <c r="A30" s="22" t="s">
        <v>29</v>
      </c>
      <c r="B30" s="21">
        <f t="shared" si="0"/>
        <v>8.7813126851215966</v>
      </c>
      <c r="C30" s="21">
        <f t="shared" si="0"/>
        <v>8.7813126851215966</v>
      </c>
      <c r="D30" s="21">
        <f t="shared" si="0"/>
        <v>8.7813126851215966</v>
      </c>
      <c r="E30" s="21">
        <f t="shared" si="1"/>
        <v>9.0880943885142962</v>
      </c>
      <c r="F30" s="21">
        <f t="shared" si="1"/>
        <v>9.6621990361419723</v>
      </c>
      <c r="G30" s="21">
        <f t="shared" si="1"/>
        <v>10.70624993268712</v>
      </c>
      <c r="H30" s="21"/>
    </row>
    <row r="31" spans="1:10" x14ac:dyDescent="0.3">
      <c r="A31" s="35" t="s">
        <v>30</v>
      </c>
      <c r="B31" s="21">
        <f t="shared" si="0"/>
        <v>10.330805662105993</v>
      </c>
      <c r="C31" s="21">
        <f t="shared" si="0"/>
        <v>10.330805662105993</v>
      </c>
      <c r="D31" s="21">
        <f t="shared" si="0"/>
        <v>10.330805662105993</v>
      </c>
      <c r="E31" s="21">
        <f t="shared" si="1"/>
        <v>10.655061561742041</v>
      </c>
      <c r="F31" s="21">
        <f t="shared" si="1"/>
        <v>11.328048162882098</v>
      </c>
      <c r="G31" s="21">
        <f t="shared" si="1"/>
        <v>12.5521834487762</v>
      </c>
      <c r="H31" s="21"/>
    </row>
    <row r="32" spans="1:10" x14ac:dyDescent="0.3">
      <c r="A32" s="35" t="s">
        <v>31</v>
      </c>
      <c r="B32" s="21">
        <f>B15/$J$23</f>
        <v>10.378032829745992</v>
      </c>
      <c r="C32" s="21">
        <f t="shared" ref="C32:D32" si="2">C15/$J$23</f>
        <v>10.378032829746004</v>
      </c>
      <c r="D32" s="21">
        <f t="shared" si="2"/>
        <v>11.395751122043725</v>
      </c>
      <c r="E32" s="21">
        <f t="shared" ref="C32:E36" si="3">E15/$J$23</f>
        <v>12.535394759510408</v>
      </c>
      <c r="F32" s="21">
        <f t="shared" si="1"/>
        <v>13.326998589707941</v>
      </c>
      <c r="G32" s="21">
        <f t="shared" si="1"/>
        <v>14.767194027663395</v>
      </c>
      <c r="H32" s="21">
        <f t="shared" ref="H32" si="4">H15/$J$23</f>
        <v>16.243913430429739</v>
      </c>
    </row>
    <row r="33" spans="1:8" x14ac:dyDescent="0.3">
      <c r="A33" s="35" t="s">
        <v>32</v>
      </c>
      <c r="B33" s="21"/>
      <c r="C33" s="21">
        <f t="shared" ref="C33:D33" si="5">C16/$J$23</f>
        <v>10.541720777882384</v>
      </c>
      <c r="D33" s="21">
        <f t="shared" si="5"/>
        <v>11.578096845048888</v>
      </c>
      <c r="E33" s="21">
        <f t="shared" si="3"/>
        <v>12.735694101240616</v>
      </c>
      <c r="F33" s="21">
        <f t="shared" si="1"/>
        <v>13.540249206014614</v>
      </c>
      <c r="G33" s="21">
        <f t="shared" si="1"/>
        <v>15.003332081581396</v>
      </c>
      <c r="H33" s="21">
        <f t="shared" ref="H33" si="6">H16/$J$23</f>
        <v>16.503692699844457</v>
      </c>
    </row>
    <row r="34" spans="1:8" x14ac:dyDescent="0.3">
      <c r="A34" s="35" t="s">
        <v>33</v>
      </c>
      <c r="B34" s="21"/>
      <c r="C34" s="21">
        <f t="shared" si="3"/>
        <v>10.71228015577034</v>
      </c>
      <c r="D34" s="21">
        <f t="shared" si="3"/>
        <v>11.760236992267123</v>
      </c>
      <c r="E34" s="21">
        <f t="shared" si="3"/>
        <v>12.936267544020065</v>
      </c>
      <c r="F34" s="21">
        <f t="shared" si="1"/>
        <v>13.75329424653436</v>
      </c>
      <c r="G34" s="21">
        <f t="shared" si="1"/>
        <v>15.239607186024008</v>
      </c>
      <c r="H34" s="21">
        <f t="shared" ref="H34" si="7">H17/$J$23</f>
        <v>16.763471969259175</v>
      </c>
    </row>
    <row r="35" spans="1:8" x14ac:dyDescent="0.3">
      <c r="A35" s="35" t="s">
        <v>34</v>
      </c>
      <c r="B35" s="21"/>
      <c r="C35" s="21"/>
      <c r="D35" s="21">
        <f t="shared" ref="D35:D36" si="8">D18/$J$23</f>
        <v>11.942719765796904</v>
      </c>
      <c r="E35" s="21">
        <f t="shared" si="3"/>
        <v>13.136772461537198</v>
      </c>
      <c r="F35" s="21">
        <f t="shared" si="1"/>
        <v>13.966407812316415</v>
      </c>
      <c r="G35" s="21">
        <f t="shared" si="1"/>
        <v>15.47567671467969</v>
      </c>
      <c r="H35" s="21">
        <f t="shared" ref="H35" si="9">H18/$J$23</f>
        <v>17.023388289198511</v>
      </c>
    </row>
    <row r="36" spans="1:8" x14ac:dyDescent="0.3">
      <c r="A36" s="35" t="s">
        <v>35</v>
      </c>
      <c r="B36" s="21"/>
      <c r="C36" s="21"/>
      <c r="D36" s="21">
        <f t="shared" si="8"/>
        <v>12.124928438277445</v>
      </c>
      <c r="E36" s="21">
        <f t="shared" si="3"/>
        <v>13.337277379054338</v>
      </c>
      <c r="F36" s="21">
        <f t="shared" si="1"/>
        <v>14.179658428623094</v>
      </c>
      <c r="G36" s="21">
        <f t="shared" si="1"/>
        <v>15.71188329386</v>
      </c>
      <c r="H36" s="21">
        <f t="shared" ref="H36" si="10">H19/$J$23</f>
        <v>17.283099033350926</v>
      </c>
    </row>
    <row r="37" spans="1:8" x14ac:dyDescent="0.3">
      <c r="A37" s="35" t="s">
        <v>36</v>
      </c>
      <c r="B37" s="21"/>
      <c r="C37" s="21"/>
      <c r="D37" s="21"/>
      <c r="E37" s="21"/>
      <c r="F37" s="21"/>
      <c r="G37" s="21">
        <f>G20/$J$23</f>
        <v>15.948089873040304</v>
      </c>
      <c r="H37" s="21">
        <f t="shared" si="1"/>
        <v>17.542946828027961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Tuincentra</vt:lpstr>
      <vt:lpstr>Tuincentra perspectief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van Baarsen</dc:creator>
  <cp:lastModifiedBy>Michelle Huisman | Tuinbranche Nederland</cp:lastModifiedBy>
  <dcterms:created xsi:type="dcterms:W3CDTF">2019-04-26T11:12:05Z</dcterms:created>
  <dcterms:modified xsi:type="dcterms:W3CDTF">2021-08-16T15:14:23Z</dcterms:modified>
</cp:coreProperties>
</file>