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"/>
    </mc:Choice>
  </mc:AlternateContent>
  <xr:revisionPtr revIDLastSave="0" documentId="13_ncr:1_{3063F574-2D94-42D3-95FD-6E186F8A1E96}" xr6:coauthVersionLast="45" xr6:coauthVersionMax="45" xr10:uidLastSave="{00000000-0000-0000-0000-000000000000}"/>
  <bookViews>
    <workbookView xWindow="-108" yWindow="-108" windowWidth="23256" windowHeight="12576" xr2:uid="{F57F4D95-A139-4358-B806-316D870471C7}"/>
  </bookViews>
  <sheets>
    <sheet name="Tuincentra" sheetId="4" r:id="rId1"/>
    <sheet name="Tuincentra perspectief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4" l="1"/>
  <c r="C22" i="4"/>
  <c r="D24" i="4"/>
  <c r="E27" i="4"/>
  <c r="F28" i="4"/>
  <c r="G29" i="4"/>
  <c r="H29" i="4"/>
  <c r="I29" i="4"/>
  <c r="B37" i="4" l="1"/>
  <c r="B38" i="4"/>
  <c r="B43" i="4" l="1"/>
  <c r="B44" i="4"/>
  <c r="B45" i="4"/>
  <c r="D26" i="5" l="1"/>
  <c r="D27" i="5"/>
  <c r="D28" i="5"/>
  <c r="D29" i="5"/>
  <c r="D30" i="5"/>
  <c r="D31" i="5"/>
  <c r="D32" i="5"/>
  <c r="D33" i="5"/>
  <c r="D34" i="5"/>
  <c r="D35" i="5"/>
  <c r="D36" i="5"/>
  <c r="C25" i="5"/>
  <c r="C26" i="5"/>
  <c r="C27" i="5"/>
  <c r="C28" i="5"/>
  <c r="C29" i="5"/>
  <c r="C30" i="5"/>
  <c r="C31" i="5"/>
  <c r="C32" i="5"/>
  <c r="C33" i="5"/>
  <c r="B24" i="5"/>
  <c r="B25" i="5"/>
  <c r="B26" i="5"/>
  <c r="B27" i="5"/>
  <c r="B28" i="5"/>
  <c r="B29" i="5"/>
  <c r="B30" i="5"/>
  <c r="B31" i="5"/>
  <c r="H32" i="5"/>
  <c r="H33" i="5"/>
  <c r="H34" i="5"/>
  <c r="H35" i="5"/>
  <c r="H36" i="5"/>
  <c r="F55" i="4" l="1"/>
  <c r="C49" i="4"/>
  <c r="E49" i="4"/>
  <c r="F49" i="4"/>
  <c r="G49" i="4"/>
  <c r="H49" i="4"/>
  <c r="I49" i="4"/>
  <c r="F50" i="4"/>
  <c r="G50" i="4"/>
  <c r="H50" i="4"/>
  <c r="I50" i="4"/>
  <c r="D51" i="4"/>
  <c r="G51" i="4"/>
  <c r="H51" i="4"/>
  <c r="I51" i="4"/>
  <c r="E54" i="4"/>
  <c r="G56" i="4"/>
  <c r="H56" i="4"/>
  <c r="I56" i="4"/>
  <c r="C36" i="4"/>
  <c r="C37" i="4"/>
  <c r="D37" i="4"/>
  <c r="C38" i="4"/>
  <c r="D38" i="4"/>
  <c r="E38" i="4"/>
  <c r="C39" i="4"/>
  <c r="D39" i="4"/>
  <c r="E39" i="4"/>
  <c r="C40" i="4"/>
  <c r="D40" i="4"/>
  <c r="E40" i="4"/>
  <c r="F40" i="4"/>
  <c r="G40" i="4"/>
  <c r="C41" i="4"/>
  <c r="D41" i="4"/>
  <c r="E41" i="4"/>
  <c r="F41" i="4"/>
  <c r="G41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D47" i="4"/>
  <c r="E47" i="4"/>
  <c r="F47" i="4"/>
  <c r="G47" i="4"/>
  <c r="H47" i="4"/>
  <c r="I47" i="4"/>
  <c r="E48" i="4"/>
  <c r="F48" i="4"/>
  <c r="G48" i="4"/>
  <c r="H48" i="4"/>
  <c r="I48" i="4"/>
  <c r="B48" i="4"/>
  <c r="B36" i="4"/>
  <c r="H37" i="5" l="1"/>
  <c r="G37" i="5"/>
  <c r="G36" i="5"/>
  <c r="F36" i="5"/>
  <c r="E36" i="5"/>
  <c r="G35" i="5"/>
  <c r="F35" i="5"/>
  <c r="E35" i="5"/>
  <c r="G34" i="5"/>
  <c r="F34" i="5"/>
  <c r="E34" i="5"/>
  <c r="C34" i="5"/>
  <c r="G33" i="5"/>
  <c r="F33" i="5"/>
  <c r="E33" i="5"/>
  <c r="G32" i="5"/>
  <c r="F32" i="5"/>
  <c r="E32" i="5"/>
  <c r="G31" i="5"/>
  <c r="F31" i="5"/>
  <c r="E31" i="5"/>
  <c r="G30" i="5"/>
  <c r="F30" i="5"/>
  <c r="E30" i="5"/>
  <c r="G29" i="5"/>
  <c r="F29" i="5"/>
  <c r="E29" i="5"/>
  <c r="E28" i="5"/>
  <c r="E27" i="5"/>
  <c r="D25" i="5"/>
  <c r="B32" i="5"/>
</calcChain>
</file>

<file path=xl/sharedStrings.xml><?xml version="1.0" encoding="utf-8"?>
<sst xmlns="http://schemas.openxmlformats.org/spreadsheetml/2006/main" count="140" uniqueCount="44">
  <si>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</si>
  <si>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</si>
  <si>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</si>
  <si>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</si>
  <si>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</si>
  <si>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</si>
  <si>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</si>
  <si>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</si>
  <si>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</si>
  <si>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Maand-</t>
  </si>
  <si>
    <t>Schaaltrede</t>
  </si>
  <si>
    <t>loon</t>
  </si>
  <si>
    <t>euro's</t>
  </si>
  <si>
    <t>Maandlonen</t>
  </si>
  <si>
    <t>Leeftijd/Functiejaar</t>
  </si>
  <si>
    <t>Schaal 0</t>
  </si>
  <si>
    <t>Schaal 1</t>
  </si>
  <si>
    <t>Schaal 2</t>
  </si>
  <si>
    <t>Schaal 3</t>
  </si>
  <si>
    <t>Schaal 4</t>
  </si>
  <si>
    <t>Schaal 5</t>
  </si>
  <si>
    <t>Schaal 6</t>
  </si>
  <si>
    <t>Functiejaar: 0; Leeftijd: vanaf 15 tot 16 jaar</t>
  </si>
  <si>
    <t>Functiejaar: 0; Leeftijd: vanaf 16 tot 17 jaar</t>
  </si>
  <si>
    <t>Functiejaar: 0; Leeftijd: vanaf 17 tot 18 jaar</t>
  </si>
  <si>
    <t xml:space="preserve"> </t>
  </si>
  <si>
    <t>Functiejaar: 0; Leeftijd: vanaf 18 tot 19 jaar</t>
  </si>
  <si>
    <t>Functiejaar: 0; Leeftijd: vanaf 19 tot 20 jaar</t>
  </si>
  <si>
    <t>Functiejaar: 0; Leeftijd: vanaf 20 tot 21 jaar</t>
  </si>
  <si>
    <t>Functiejaar: 0; Leeftijd: vanaf 21 tot 22 jaar</t>
  </si>
  <si>
    <t>Functiejaar: 0; Leeftijd: vanaf 22 jaar</t>
  </si>
  <si>
    <t>Functiejaar: 1; Leeftijd: vanaf 22 jaar</t>
  </si>
  <si>
    <t>Functiejaar: 2; Leeftijd: vanaf 22 jaar</t>
  </si>
  <si>
    <t>Functiejaar: 3; Leeftijd: vanaf 22 jaar</t>
  </si>
  <si>
    <t>Functiejaar: 4; Leeftijd: vanaf 22 jaar</t>
  </si>
  <si>
    <t>Functiejaar: 5; Leeftijd: vanaf 22 jaar</t>
  </si>
  <si>
    <t>Functiejaar: 6; Leeftijd: vanaf 22 jaar</t>
  </si>
  <si>
    <t>Uurlonen</t>
  </si>
  <si>
    <t>Tuincentra - 38 uur per week</t>
  </si>
  <si>
    <t>Deze tabel dient ervoor om te kunnen vaststellen of het oude perspectief in loon hoger is dan in de loontabel Tuincentra Nieuw.</t>
  </si>
  <si>
    <t>Als dit zo is, dan ontvangt de medewerker bij het bereiken van zijn ervaringsjaar het loon van deze tabel waar hij volgens zijn ervaringsjaren recht op zou hebben.</t>
  </si>
  <si>
    <t>Maandlonen - 38 per week</t>
  </si>
  <si>
    <t>Loontabel per 1 januari 2021</t>
  </si>
  <si>
    <t>Virtuele loontabel Tuincentra per 1 januari 2021 voor medewerkers in dienst op 31 december 2016, maandlonen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</si>
</sst>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 wrapText="1"/>
    </xf>
    <xf numFmtId="0" fontId="3" fillId="2" borderId="9" xfId="0" applyNumberFormat="1" applyFont="1" applyFill="1" applyBorder="1" applyAlignment="1">
      <alignment horizontal="center"/>
    </xf>
    <xf numFmtId="0" fontId="2" fillId="0" borderId="0" xfId="0" applyFont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9" fontId="5" fillId="6" borderId="3" xfId="0" applyNumberFormat="1" applyFont="1" applyFill="1" applyBorder="1" applyAlignment="1">
      <alignment horizontal="right" wrapText="1"/>
    </xf>
    <xf numFmtId="0" fontId="7" fillId="0" borderId="0" xfId="1" applyFont="1"/>
    <xf numFmtId="0" fontId="6" fillId="0" borderId="0" xfId="1"/>
    <xf numFmtId="0" fontId="6" fillId="0" borderId="0" xfId="1" applyFont="1"/>
    <xf numFmtId="0" fontId="8" fillId="0" borderId="0" xfId="1" applyFont="1"/>
    <xf numFmtId="4" fontId="9" fillId="0" borderId="1" xfId="1" applyNumberFormat="1" applyFont="1" applyBorder="1"/>
    <xf numFmtId="0" fontId="9" fillId="0" borderId="1" xfId="1" applyFont="1" applyBorder="1"/>
    <xf numFmtId="2" fontId="4" fillId="3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 applyAlignment="1">
      <alignment horizontal="right" wrapText="1"/>
    </xf>
    <xf numFmtId="0" fontId="11" fillId="0" borderId="0" xfId="0" applyFont="1"/>
    <xf numFmtId="2" fontId="0" fillId="0" borderId="0" xfId="0" applyNumberFormat="1"/>
    <xf numFmtId="2" fontId="0" fillId="0" borderId="1" xfId="0" applyNumberFormat="1" applyBorder="1"/>
    <xf numFmtId="4" fontId="5" fillId="0" borderId="1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4" fontId="5" fillId="4" borderId="1" xfId="0" applyNumberFormat="1" applyFont="1" applyFill="1" applyBorder="1" applyAlignment="1">
      <alignment horizontal="right" wrapText="1"/>
    </xf>
    <xf numFmtId="9" fontId="5" fillId="4" borderId="1" xfId="2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 wrapText="1"/>
    </xf>
    <xf numFmtId="0" fontId="12" fillId="0" borderId="0" xfId="0" applyFont="1"/>
    <xf numFmtId="0" fontId="13" fillId="0" borderId="0" xfId="0" applyFont="1"/>
    <xf numFmtId="0" fontId="10" fillId="0" borderId="1" xfId="0" applyFont="1" applyBorder="1" applyAlignment="1">
      <alignment vertical="center"/>
    </xf>
    <xf numFmtId="2" fontId="0" fillId="0" borderId="0" xfId="0" applyNumberFormat="1" applyFill="1" applyBorder="1"/>
  </cellXfs>
  <cellStyles count="3">
    <cellStyle name="Procent" xfId="2" builtinId="5"/>
    <cellStyle name="Standaard" xfId="0" builtinId="0"/>
    <cellStyle name="Standaard 2" xfId="1" xr:uid="{EA6FDFF2-3DCA-4CE1-A8F9-8E8AD1B9FBFE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D000-25CB-4048-95F8-5BB88A74B4B5}">
  <dimension ref="A1:K56"/>
  <sheetViews>
    <sheetView tabSelected="1" workbookViewId="0"/>
  </sheetViews>
  <sheetFormatPr defaultRowHeight="14.4" x14ac:dyDescent="0.3"/>
  <sheetData>
    <row r="1" spans="1:11" ht="18" x14ac:dyDescent="0.35">
      <c r="A1" s="34" t="s">
        <v>38</v>
      </c>
    </row>
    <row r="2" spans="1:11" ht="15.6" x14ac:dyDescent="0.3">
      <c r="A2" s="33" t="s">
        <v>42</v>
      </c>
    </row>
    <row r="4" spans="1:11" x14ac:dyDescent="0.3">
      <c r="A4" s="8" t="s">
        <v>13</v>
      </c>
    </row>
    <row r="5" spans="1:11" x14ac:dyDescent="0.3">
      <c r="A5" s="1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</row>
    <row r="6" spans="1:11" x14ac:dyDescent="0.3">
      <c r="A6" s="2"/>
      <c r="B6" s="10" t="s">
        <v>9</v>
      </c>
      <c r="C6" s="10" t="s">
        <v>9</v>
      </c>
      <c r="D6" s="11" t="s">
        <v>9</v>
      </c>
      <c r="E6" s="12" t="s">
        <v>9</v>
      </c>
      <c r="F6" s="11" t="s">
        <v>9</v>
      </c>
      <c r="G6" s="12" t="s">
        <v>9</v>
      </c>
      <c r="H6" s="12" t="s">
        <v>9</v>
      </c>
      <c r="I6" s="12" t="s">
        <v>9</v>
      </c>
    </row>
    <row r="7" spans="1:11" x14ac:dyDescent="0.3">
      <c r="A7" s="3" t="s">
        <v>10</v>
      </c>
      <c r="B7" s="13" t="s">
        <v>11</v>
      </c>
      <c r="C7" s="13" t="s">
        <v>11</v>
      </c>
      <c r="D7" s="14" t="s">
        <v>11</v>
      </c>
      <c r="E7" s="15" t="s">
        <v>11</v>
      </c>
      <c r="F7" s="14" t="s">
        <v>11</v>
      </c>
      <c r="G7" s="15" t="s">
        <v>11</v>
      </c>
      <c r="H7" s="15" t="s">
        <v>11</v>
      </c>
      <c r="I7" s="15" t="s">
        <v>11</v>
      </c>
    </row>
    <row r="8" spans="1:11" x14ac:dyDescent="0.3">
      <c r="A8" s="4"/>
      <c r="B8" s="13" t="s">
        <v>12</v>
      </c>
      <c r="C8" s="13" t="s">
        <v>12</v>
      </c>
      <c r="D8" s="14" t="s">
        <v>12</v>
      </c>
      <c r="E8" s="15" t="s">
        <v>12</v>
      </c>
      <c r="F8" s="14" t="s">
        <v>12</v>
      </c>
      <c r="G8" s="15" t="s">
        <v>12</v>
      </c>
      <c r="H8" s="15" t="s">
        <v>12</v>
      </c>
      <c r="I8" s="15" t="s">
        <v>12</v>
      </c>
    </row>
    <row r="9" spans="1:11" x14ac:dyDescent="0.3">
      <c r="A9" s="5">
        <v>15</v>
      </c>
      <c r="B9" s="28">
        <v>530.77181373644396</v>
      </c>
      <c r="C9" s="28">
        <v>544.04110907985489</v>
      </c>
      <c r="D9" s="28"/>
      <c r="E9" s="28"/>
      <c r="F9" s="28"/>
      <c r="G9" s="28"/>
      <c r="H9" s="28"/>
      <c r="I9" s="28"/>
    </row>
    <row r="10" spans="1:11" x14ac:dyDescent="0.3">
      <c r="A10" s="1">
        <v>16</v>
      </c>
      <c r="B10" s="28">
        <v>610.38217748415593</v>
      </c>
      <c r="C10" s="28">
        <v>625.64173192125963</v>
      </c>
      <c r="D10" s="28">
        <v>645.66226734274005</v>
      </c>
      <c r="E10" s="28"/>
      <c r="F10" s="28"/>
      <c r="G10" s="28"/>
      <c r="H10" s="28"/>
      <c r="I10" s="28"/>
    </row>
    <row r="11" spans="1:11" x14ac:dyDescent="0.3">
      <c r="A11" s="1">
        <v>17</v>
      </c>
      <c r="B11" s="28">
        <v>698.80809102186583</v>
      </c>
      <c r="C11" s="28">
        <v>716.27829329741235</v>
      </c>
      <c r="D11" s="28">
        <v>739.19919868292959</v>
      </c>
      <c r="E11" s="28">
        <v>778.37675621312474</v>
      </c>
      <c r="F11" s="28"/>
      <c r="G11" s="28"/>
      <c r="H11" s="28"/>
      <c r="I11" s="28"/>
    </row>
    <row r="12" spans="1:11" x14ac:dyDescent="0.3">
      <c r="A12" s="1">
        <v>18</v>
      </c>
      <c r="B12" s="28">
        <v>842.4</v>
      </c>
      <c r="C12" s="28">
        <v>863.52211904374769</v>
      </c>
      <c r="D12" s="28">
        <v>891.1548268531476</v>
      </c>
      <c r="E12" s="28">
        <v>938.38603267636449</v>
      </c>
      <c r="F12" s="28"/>
      <c r="G12" s="28"/>
      <c r="H12" s="28"/>
      <c r="I12" s="28"/>
    </row>
    <row r="13" spans="1:11" x14ac:dyDescent="0.3">
      <c r="A13" s="1">
        <v>19</v>
      </c>
      <c r="B13" s="28">
        <v>1010.9</v>
      </c>
      <c r="C13" s="28">
        <v>1036.2159837656907</v>
      </c>
      <c r="D13" s="28">
        <v>1069.3748952461929</v>
      </c>
      <c r="E13" s="28">
        <v>1126.051764694241</v>
      </c>
      <c r="F13" s="28">
        <v>1198.1190776346723</v>
      </c>
      <c r="G13" s="28">
        <v>1281.9874130690996</v>
      </c>
      <c r="H13" s="28"/>
      <c r="I13" s="28"/>
    </row>
    <row r="14" spans="1:11" x14ac:dyDescent="0.3">
      <c r="A14" s="1">
        <v>20</v>
      </c>
      <c r="B14" s="28">
        <v>1347.85</v>
      </c>
      <c r="C14" s="28">
        <v>1381.6565086436094</v>
      </c>
      <c r="D14" s="28">
        <v>1425.8695169202053</v>
      </c>
      <c r="E14" s="28">
        <v>1501.440601316976</v>
      </c>
      <c r="F14" s="28">
        <v>1597.5327998012624</v>
      </c>
      <c r="G14" s="28">
        <v>1709.3600957873509</v>
      </c>
      <c r="H14" s="28"/>
      <c r="I14" s="28"/>
    </row>
    <row r="15" spans="1:11" x14ac:dyDescent="0.3">
      <c r="A15" s="1">
        <v>21</v>
      </c>
      <c r="B15" s="29">
        <v>1684.8</v>
      </c>
      <c r="C15" s="29">
        <v>1727.0442380874954</v>
      </c>
      <c r="D15" s="29">
        <v>1782.3096537062952</v>
      </c>
      <c r="E15" s="29">
        <v>1876.772065352729</v>
      </c>
      <c r="F15" s="29">
        <v>1996.8854775353038</v>
      </c>
      <c r="G15" s="29">
        <v>2136.6674609627753</v>
      </c>
      <c r="H15" s="29">
        <v>2311.874192761723</v>
      </c>
      <c r="I15" s="29">
        <v>2508.3834991464691</v>
      </c>
      <c r="K15" s="32"/>
    </row>
    <row r="16" spans="1:11" x14ac:dyDescent="0.3">
      <c r="A16" s="7">
        <v>1</v>
      </c>
      <c r="B16" s="28">
        <v>1707.66764419676</v>
      </c>
      <c r="C16" s="28">
        <v>1746.0417247064577</v>
      </c>
      <c r="D16" s="28">
        <v>1808.1531436850364</v>
      </c>
      <c r="E16" s="28">
        <v>1909.9909309094724</v>
      </c>
      <c r="F16" s="28">
        <v>2036.82318708601</v>
      </c>
      <c r="G16" s="28">
        <v>2179.4008101820309</v>
      </c>
      <c r="H16" s="28">
        <v>2358.1116766169571</v>
      </c>
      <c r="I16" s="28">
        <v>2558.5511691293982</v>
      </c>
      <c r="K16" s="32"/>
    </row>
    <row r="17" spans="1:9" x14ac:dyDescent="0.3">
      <c r="A17" s="5">
        <v>2</v>
      </c>
      <c r="B17" s="28">
        <v>1730.7211573934142</v>
      </c>
      <c r="C17" s="28">
        <v>1765.2481836782285</v>
      </c>
      <c r="D17" s="28">
        <v>1834.3713642684693</v>
      </c>
      <c r="E17" s="28">
        <v>1943.7977703865702</v>
      </c>
      <c r="F17" s="28">
        <v>2077.5596508277299</v>
      </c>
      <c r="G17" s="28">
        <v>2222.988826385671</v>
      </c>
      <c r="H17" s="28">
        <v>2405.2739101492966</v>
      </c>
      <c r="I17" s="28">
        <v>2609.7221925119866</v>
      </c>
    </row>
    <row r="18" spans="1:9" x14ac:dyDescent="0.3">
      <c r="A18" s="5">
        <v>3</v>
      </c>
      <c r="B18" s="28">
        <v>1754.0858930182255</v>
      </c>
      <c r="C18" s="28">
        <v>1784.6659136986889</v>
      </c>
      <c r="D18" s="28">
        <v>1860.9697490503622</v>
      </c>
      <c r="E18" s="28">
        <v>1978.2029909224125</v>
      </c>
      <c r="F18" s="28">
        <v>2119.1108438442852</v>
      </c>
      <c r="G18" s="28">
        <v>2267.4486029133845</v>
      </c>
      <c r="H18" s="28">
        <v>2453.3793883522821</v>
      </c>
      <c r="I18" s="28">
        <v>2661.9166363622262</v>
      </c>
    </row>
    <row r="19" spans="1:9" x14ac:dyDescent="0.3">
      <c r="A19" s="5">
        <v>4</v>
      </c>
      <c r="B19" s="31">
        <v>0.02</v>
      </c>
      <c r="C19" s="28">
        <v>1804.2972387493742</v>
      </c>
      <c r="D19" s="28">
        <v>1887.9538104115923</v>
      </c>
      <c r="E19" s="28">
        <v>2013.2171838617392</v>
      </c>
      <c r="F19" s="28">
        <v>2161.4930607211704</v>
      </c>
      <c r="G19" s="28">
        <v>2312.7975749716525</v>
      </c>
      <c r="H19" s="28">
        <v>2502.4469761193286</v>
      </c>
      <c r="I19" s="28">
        <v>2715.1549690894708</v>
      </c>
    </row>
    <row r="20" spans="1:9" x14ac:dyDescent="0.3">
      <c r="A20" s="5">
        <v>5</v>
      </c>
      <c r="B20" s="31">
        <v>0.02</v>
      </c>
      <c r="C20" s="31">
        <v>0.02</v>
      </c>
      <c r="D20" s="28">
        <v>1915.3291406625601</v>
      </c>
      <c r="E20" s="28">
        <v>2048.8511280160924</v>
      </c>
      <c r="F20" s="28">
        <v>2204.7229219355936</v>
      </c>
      <c r="G20" s="28">
        <v>2359.0535264710857</v>
      </c>
      <c r="H20" s="28">
        <v>2552.4959156417149</v>
      </c>
      <c r="I20" s="28">
        <v>2769.45806847126</v>
      </c>
    </row>
    <row r="21" spans="1:9" x14ac:dyDescent="0.3">
      <c r="A21" s="1">
        <v>6</v>
      </c>
      <c r="B21" s="30">
        <f>(B18*1.02^3)</f>
        <v>1861.449982358085</v>
      </c>
      <c r="C21" s="31">
        <v>0.02</v>
      </c>
      <c r="D21" s="31">
        <v>0.02</v>
      </c>
      <c r="E21" s="28">
        <v>2085.1157929819774</v>
      </c>
      <c r="F21" s="28">
        <v>2248.8173803743061</v>
      </c>
      <c r="G21" s="28">
        <v>2406.2345970005076</v>
      </c>
      <c r="H21" s="28">
        <v>2603.5458339545498</v>
      </c>
      <c r="I21" s="28">
        <v>2824.8472298406855</v>
      </c>
    </row>
    <row r="22" spans="1:9" x14ac:dyDescent="0.3">
      <c r="A22" s="1">
        <v>7</v>
      </c>
      <c r="B22" s="28"/>
      <c r="C22" s="30">
        <f>(C19*1.02^3)</f>
        <v>1914.7346641387458</v>
      </c>
      <c r="D22" s="31">
        <v>0.02</v>
      </c>
      <c r="E22" s="28">
        <v>2122.0223425177583</v>
      </c>
      <c r="F22" s="28">
        <v>2293.793727981792</v>
      </c>
      <c r="G22" s="28">
        <v>2454.3592889405172</v>
      </c>
      <c r="H22" s="28">
        <v>2655.6167506336405</v>
      </c>
      <c r="I22" s="28">
        <v>2881.3441744374991</v>
      </c>
    </row>
    <row r="23" spans="1:9" x14ac:dyDescent="0.3">
      <c r="A23" s="1">
        <v>8</v>
      </c>
      <c r="B23" s="28"/>
      <c r="C23" s="28"/>
      <c r="D23" s="31">
        <v>0.02</v>
      </c>
      <c r="E23" s="31">
        <v>0.02</v>
      </c>
      <c r="F23" s="28">
        <v>2339.669602541428</v>
      </c>
      <c r="G23" s="28">
        <v>2503.4464747193274</v>
      </c>
      <c r="H23" s="28">
        <v>2708.7290856463137</v>
      </c>
      <c r="I23" s="28">
        <v>2938.9710579262496</v>
      </c>
    </row>
    <row r="24" spans="1:9" x14ac:dyDescent="0.3">
      <c r="A24" s="1">
        <v>9</v>
      </c>
      <c r="B24" s="28"/>
      <c r="C24" s="28"/>
      <c r="D24" s="30">
        <f>(D20*1.02^4)</f>
        <v>2073.2138588383186</v>
      </c>
      <c r="E24" s="31">
        <v>0.02</v>
      </c>
      <c r="F24" s="31">
        <v>0.02</v>
      </c>
      <c r="G24" s="28">
        <v>2553.5154042137137</v>
      </c>
      <c r="H24" s="28">
        <v>2762.9036673592395</v>
      </c>
      <c r="I24" s="28">
        <v>2997.7504790847743</v>
      </c>
    </row>
    <row r="25" spans="1:9" x14ac:dyDescent="0.3">
      <c r="A25" s="1">
        <v>10</v>
      </c>
      <c r="B25" s="28"/>
      <c r="C25" s="28"/>
      <c r="D25" s="28"/>
      <c r="E25" s="31">
        <v>0.02</v>
      </c>
      <c r="F25" s="31">
        <v>0.02</v>
      </c>
      <c r="G25" s="31">
        <v>0.02</v>
      </c>
      <c r="H25" s="31">
        <v>0.02</v>
      </c>
      <c r="I25" s="31">
        <v>0.02</v>
      </c>
    </row>
    <row r="26" spans="1:9" x14ac:dyDescent="0.3">
      <c r="A26" s="1">
        <v>11</v>
      </c>
      <c r="B26" s="28"/>
      <c r="C26" s="28"/>
      <c r="D26" s="28"/>
      <c r="E26" s="31">
        <v>0.02</v>
      </c>
      <c r="F26" s="31">
        <v>0.02</v>
      </c>
      <c r="G26" s="31">
        <v>0.02</v>
      </c>
      <c r="H26" s="31">
        <v>0.02</v>
      </c>
      <c r="I26" s="31">
        <v>0.02</v>
      </c>
    </row>
    <row r="27" spans="1:9" x14ac:dyDescent="0.3">
      <c r="A27" s="1">
        <v>12</v>
      </c>
      <c r="B27" s="28"/>
      <c r="C27" s="28"/>
      <c r="D27" s="28"/>
      <c r="E27" s="30">
        <f>(E22*1.02^5)</f>
        <v>2342.8841323353522</v>
      </c>
      <c r="F27" s="31">
        <v>0.02</v>
      </c>
      <c r="G27" s="31">
        <v>0.02</v>
      </c>
      <c r="H27" s="31">
        <v>0.02</v>
      </c>
      <c r="I27" s="31">
        <v>0.02</v>
      </c>
    </row>
    <row r="28" spans="1:9" x14ac:dyDescent="0.3">
      <c r="A28" s="1">
        <v>13</v>
      </c>
      <c r="B28" s="28"/>
      <c r="C28" s="28"/>
      <c r="D28" s="28"/>
      <c r="E28" s="28"/>
      <c r="F28" s="30">
        <f>(F23*1.02^5)</f>
        <v>2583.1842939965645</v>
      </c>
      <c r="G28" s="31">
        <v>0.02</v>
      </c>
      <c r="H28" s="31">
        <v>0.02</v>
      </c>
      <c r="I28" s="31">
        <v>0.02</v>
      </c>
    </row>
    <row r="29" spans="1:9" x14ac:dyDescent="0.3">
      <c r="A29" s="1">
        <v>14</v>
      </c>
      <c r="B29" s="28"/>
      <c r="C29" s="28"/>
      <c r="D29" s="28"/>
      <c r="E29" s="28"/>
      <c r="F29" s="28"/>
      <c r="G29" s="30">
        <f>(G24*1.02^5)</f>
        <v>2819.2873384678496</v>
      </c>
      <c r="H29" s="30">
        <f>(H24*1.02^5)</f>
        <v>3050.4689002222149</v>
      </c>
      <c r="I29" s="30">
        <f>(I24*1.02^5)</f>
        <v>3309.7587567411024</v>
      </c>
    </row>
    <row r="31" spans="1:9" x14ac:dyDescent="0.3">
      <c r="A31" s="8" t="s">
        <v>37</v>
      </c>
    </row>
    <row r="32" spans="1:9" x14ac:dyDescent="0.3">
      <c r="A32" s="1" t="s">
        <v>0</v>
      </c>
      <c r="B32" s="9" t="s">
        <v>1</v>
      </c>
      <c r="C32" s="9" t="s">
        <v>2</v>
      </c>
      <c r="D32" s="9" t="s">
        <v>3</v>
      </c>
      <c r="E32" s="9" t="s">
        <v>4</v>
      </c>
      <c r="F32" s="9" t="s">
        <v>5</v>
      </c>
      <c r="G32" s="9" t="s">
        <v>6</v>
      </c>
      <c r="H32" s="9" t="s">
        <v>7</v>
      </c>
      <c r="I32" s="9" t="s">
        <v>8</v>
      </c>
    </row>
    <row r="33" spans="1:9" x14ac:dyDescent="0.3">
      <c r="A33" s="2"/>
      <c r="B33" s="10" t="s">
        <v>9</v>
      </c>
      <c r="C33" s="10" t="s">
        <v>9</v>
      </c>
      <c r="D33" s="11" t="s">
        <v>9</v>
      </c>
      <c r="E33" s="12" t="s">
        <v>9</v>
      </c>
      <c r="F33" s="11" t="s">
        <v>9</v>
      </c>
      <c r="G33" s="12" t="s">
        <v>9</v>
      </c>
      <c r="H33" s="12" t="s">
        <v>9</v>
      </c>
      <c r="I33" s="12" t="s">
        <v>9</v>
      </c>
    </row>
    <row r="34" spans="1:9" x14ac:dyDescent="0.3">
      <c r="A34" s="3" t="s">
        <v>10</v>
      </c>
      <c r="B34" s="13" t="s">
        <v>11</v>
      </c>
      <c r="C34" s="13" t="s">
        <v>11</v>
      </c>
      <c r="D34" s="14" t="s">
        <v>11</v>
      </c>
      <c r="E34" s="15" t="s">
        <v>11</v>
      </c>
      <c r="F34" s="14" t="s">
        <v>11</v>
      </c>
      <c r="G34" s="15" t="s">
        <v>11</v>
      </c>
      <c r="H34" s="15" t="s">
        <v>11</v>
      </c>
      <c r="I34" s="15" t="s">
        <v>11</v>
      </c>
    </row>
    <row r="35" spans="1:9" x14ac:dyDescent="0.3">
      <c r="A35" s="4"/>
      <c r="B35" s="13" t="s">
        <v>12</v>
      </c>
      <c r="C35" s="13" t="s">
        <v>12</v>
      </c>
      <c r="D35" s="14" t="s">
        <v>12</v>
      </c>
      <c r="E35" s="15" t="s">
        <v>12</v>
      </c>
      <c r="F35" s="14" t="s">
        <v>12</v>
      </c>
      <c r="G35" s="15" t="s">
        <v>12</v>
      </c>
      <c r="H35" s="15" t="s">
        <v>12</v>
      </c>
      <c r="I35" s="15" t="s">
        <v>12</v>
      </c>
    </row>
    <row r="36" spans="1:9" x14ac:dyDescent="0.3">
      <c r="A36" s="5">
        <v>15</v>
      </c>
      <c r="B36" s="6">
        <f>B9/164.67</f>
        <v>3.2232453618536709</v>
      </c>
      <c r="C36" s="6">
        <f t="shared" ref="C36" si="0">C9/164.67</f>
        <v>3.3038264959000117</v>
      </c>
      <c r="D36" s="6"/>
      <c r="E36" s="6"/>
      <c r="F36" s="6"/>
      <c r="G36" s="6"/>
      <c r="H36" s="6"/>
      <c r="I36" s="6"/>
    </row>
    <row r="37" spans="1:9" x14ac:dyDescent="0.3">
      <c r="A37" s="1">
        <v>16</v>
      </c>
      <c r="B37" s="6">
        <f t="shared" ref="B37:B38" si="1">B10/164.67</f>
        <v>3.7066993227919838</v>
      </c>
      <c r="C37" s="6">
        <f t="shared" ref="B37:I48" si="2">C10/164.67</f>
        <v>3.7993668058617822</v>
      </c>
      <c r="D37" s="6">
        <f t="shared" si="2"/>
        <v>3.92094654364936</v>
      </c>
      <c r="E37" s="6"/>
      <c r="F37" s="6"/>
      <c r="G37" s="6"/>
      <c r="H37" s="6"/>
      <c r="I37" s="6"/>
    </row>
    <row r="38" spans="1:9" x14ac:dyDescent="0.3">
      <c r="A38" s="1">
        <v>17</v>
      </c>
      <c r="B38" s="6">
        <f t="shared" si="1"/>
        <v>4.2436879275026778</v>
      </c>
      <c r="C38" s="6">
        <f t="shared" si="2"/>
        <v>4.3497801256902431</v>
      </c>
      <c r="D38" s="6">
        <f t="shared" si="2"/>
        <v>4.4889730897123314</v>
      </c>
      <c r="E38" s="6">
        <f t="shared" si="2"/>
        <v>4.7268886634670846</v>
      </c>
      <c r="F38" s="6"/>
      <c r="G38" s="6"/>
      <c r="H38" s="6"/>
      <c r="I38" s="6"/>
    </row>
    <row r="39" spans="1:9" x14ac:dyDescent="0.3">
      <c r="A39" s="1">
        <v>18</v>
      </c>
      <c r="B39" s="6">
        <v>5.12</v>
      </c>
      <c r="C39" s="6">
        <f t="shared" si="2"/>
        <v>5.2439552987414082</v>
      </c>
      <c r="D39" s="6">
        <f t="shared" si="2"/>
        <v>5.4117618683011335</v>
      </c>
      <c r="E39" s="6">
        <f t="shared" si="2"/>
        <v>5.6985852473210938</v>
      </c>
      <c r="F39" s="6"/>
      <c r="G39" s="6"/>
      <c r="H39" s="6"/>
      <c r="I39" s="6"/>
    </row>
    <row r="40" spans="1:9" x14ac:dyDescent="0.3">
      <c r="A40" s="1">
        <v>19</v>
      </c>
      <c r="B40" s="6">
        <v>6.14</v>
      </c>
      <c r="C40" s="6">
        <f t="shared" si="2"/>
        <v>6.2926822357787744</v>
      </c>
      <c r="D40" s="6">
        <f t="shared" si="2"/>
        <v>6.4940480673236953</v>
      </c>
      <c r="E40" s="6">
        <f t="shared" si="2"/>
        <v>6.8382326148918509</v>
      </c>
      <c r="F40" s="6">
        <f t="shared" si="2"/>
        <v>7.275879502244929</v>
      </c>
      <c r="G40" s="6">
        <f t="shared" si="2"/>
        <v>7.7851910674020752</v>
      </c>
      <c r="H40" s="6"/>
      <c r="I40" s="6"/>
    </row>
    <row r="41" spans="1:9" x14ac:dyDescent="0.3">
      <c r="A41" s="1">
        <v>20</v>
      </c>
      <c r="B41" s="6">
        <v>8.19</v>
      </c>
      <c r="C41" s="6">
        <f t="shared" si="2"/>
        <v>8.3904567234080858</v>
      </c>
      <c r="D41" s="6">
        <f t="shared" si="2"/>
        <v>8.6589513385571468</v>
      </c>
      <c r="E41" s="6">
        <f t="shared" si="2"/>
        <v>9.1178757595006754</v>
      </c>
      <c r="F41" s="6">
        <f t="shared" si="2"/>
        <v>9.7014198081087173</v>
      </c>
      <c r="G41" s="6">
        <f t="shared" si="2"/>
        <v>10.380519194676328</v>
      </c>
      <c r="H41" s="6"/>
      <c r="I41" s="6"/>
    </row>
    <row r="42" spans="1:9" x14ac:dyDescent="0.3">
      <c r="A42" s="1">
        <v>21</v>
      </c>
      <c r="B42" s="23">
        <v>10.24</v>
      </c>
      <c r="C42" s="23">
        <f t="shared" si="2"/>
        <v>10.487910597482816</v>
      </c>
      <c r="D42" s="23">
        <f t="shared" si="2"/>
        <v>10.823523736602267</v>
      </c>
      <c r="E42" s="23">
        <f t="shared" si="2"/>
        <v>11.397170494642188</v>
      </c>
      <c r="F42" s="23">
        <f t="shared" si="2"/>
        <v>12.12658940629929</v>
      </c>
      <c r="G42" s="23">
        <f t="shared" si="2"/>
        <v>12.97545066474024</v>
      </c>
      <c r="H42" s="23">
        <f t="shared" si="2"/>
        <v>14.039437619248941</v>
      </c>
      <c r="I42" s="23">
        <f t="shared" si="2"/>
        <v>15.2327898168851</v>
      </c>
    </row>
    <row r="43" spans="1:9" x14ac:dyDescent="0.3">
      <c r="A43" s="7">
        <v>1</v>
      </c>
      <c r="B43" s="6">
        <f t="shared" ref="B43:B45" si="3">B16/164.67</f>
        <v>10.370241356633024</v>
      </c>
      <c r="C43" s="6">
        <f t="shared" si="2"/>
        <v>10.603277614055127</v>
      </c>
      <c r="D43" s="6">
        <f t="shared" si="2"/>
        <v>10.980464830782999</v>
      </c>
      <c r="E43" s="6">
        <f t="shared" si="2"/>
        <v>11.598900412397356</v>
      </c>
      <c r="F43" s="6">
        <f t="shared" si="2"/>
        <v>12.369121194425276</v>
      </c>
      <c r="G43" s="6">
        <f t="shared" si="2"/>
        <v>13.234959678035047</v>
      </c>
      <c r="H43" s="6">
        <f t="shared" si="2"/>
        <v>14.320226371633918</v>
      </c>
      <c r="I43" s="6">
        <f t="shared" si="2"/>
        <v>15.537445613222799</v>
      </c>
    </row>
    <row r="44" spans="1:9" x14ac:dyDescent="0.3">
      <c r="A44" s="5">
        <v>2</v>
      </c>
      <c r="B44" s="6">
        <f t="shared" si="3"/>
        <v>10.510239614947558</v>
      </c>
      <c r="C44" s="6">
        <f t="shared" si="2"/>
        <v>10.719913667809733</v>
      </c>
      <c r="D44" s="6">
        <f t="shared" si="2"/>
        <v>11.139681570829351</v>
      </c>
      <c r="E44" s="6">
        <f t="shared" si="2"/>
        <v>11.804200949696789</v>
      </c>
      <c r="F44" s="6">
        <f t="shared" si="2"/>
        <v>12.616503618313779</v>
      </c>
      <c r="G44" s="6">
        <f t="shared" si="2"/>
        <v>13.499658871595743</v>
      </c>
      <c r="H44" s="6">
        <f t="shared" si="2"/>
        <v>14.606630899066598</v>
      </c>
      <c r="I44" s="6">
        <f t="shared" si="2"/>
        <v>15.848194525487258</v>
      </c>
    </row>
    <row r="45" spans="1:9" x14ac:dyDescent="0.3">
      <c r="A45" s="5">
        <v>3</v>
      </c>
      <c r="B45" s="6">
        <f t="shared" si="3"/>
        <v>10.652127849749352</v>
      </c>
      <c r="C45" s="6">
        <f t="shared" si="2"/>
        <v>10.837832718155639</v>
      </c>
      <c r="D45" s="6">
        <f t="shared" si="2"/>
        <v>11.301206953606378</v>
      </c>
      <c r="E45" s="6">
        <f t="shared" si="2"/>
        <v>12.013135306506422</v>
      </c>
      <c r="F45" s="6">
        <f t="shared" si="2"/>
        <v>12.868833690680059</v>
      </c>
      <c r="G45" s="6">
        <f t="shared" si="2"/>
        <v>13.769652049027659</v>
      </c>
      <c r="H45" s="6">
        <f t="shared" si="2"/>
        <v>14.898763517047929</v>
      </c>
      <c r="I45" s="6">
        <f t="shared" si="2"/>
        <v>16.165158415997002</v>
      </c>
    </row>
    <row r="46" spans="1:9" x14ac:dyDescent="0.3">
      <c r="A46" s="5">
        <v>4</v>
      </c>
      <c r="B46" s="16">
        <v>0.02</v>
      </c>
      <c r="C46" s="6">
        <f t="shared" si="2"/>
        <v>10.95704887805535</v>
      </c>
      <c r="D46" s="6">
        <f t="shared" si="2"/>
        <v>11.465074454433669</v>
      </c>
      <c r="E46" s="6">
        <f t="shared" si="2"/>
        <v>12.225767801431587</v>
      </c>
      <c r="F46" s="6">
        <f t="shared" si="2"/>
        <v>13.126210364493657</v>
      </c>
      <c r="G46" s="6">
        <f t="shared" si="2"/>
        <v>14.045045090008214</v>
      </c>
      <c r="H46" s="6">
        <f t="shared" si="2"/>
        <v>15.196738787388892</v>
      </c>
      <c r="I46" s="6">
        <f t="shared" si="2"/>
        <v>16.488461584316944</v>
      </c>
    </row>
    <row r="47" spans="1:9" x14ac:dyDescent="0.3">
      <c r="A47" s="5">
        <v>5</v>
      </c>
      <c r="B47" s="16">
        <v>0.02</v>
      </c>
      <c r="C47" s="16">
        <v>0.02</v>
      </c>
      <c r="D47" s="6">
        <f t="shared" si="2"/>
        <v>11.631318034022957</v>
      </c>
      <c r="E47" s="6">
        <f t="shared" si="2"/>
        <v>12.442163891516929</v>
      </c>
      <c r="F47" s="6">
        <f t="shared" si="2"/>
        <v>13.388734571783528</v>
      </c>
      <c r="G47" s="6">
        <f t="shared" si="2"/>
        <v>14.32594599180838</v>
      </c>
      <c r="H47" s="6">
        <f t="shared" si="2"/>
        <v>15.500673563136667</v>
      </c>
      <c r="I47" s="6">
        <f t="shared" si="2"/>
        <v>16.818230816003283</v>
      </c>
    </row>
    <row r="48" spans="1:9" x14ac:dyDescent="0.3">
      <c r="A48" s="1">
        <v>6</v>
      </c>
      <c r="B48" s="24">
        <f t="shared" si="2"/>
        <v>11.304123291176809</v>
      </c>
      <c r="C48" s="16">
        <v>0.02</v>
      </c>
      <c r="D48" s="16">
        <v>0.02</v>
      </c>
      <c r="E48" s="6">
        <f t="shared" si="2"/>
        <v>12.662390192396778</v>
      </c>
      <c r="F48" s="6">
        <f t="shared" si="2"/>
        <v>13.656509263219204</v>
      </c>
      <c r="G48" s="6">
        <f t="shared" si="2"/>
        <v>14.612464911644549</v>
      </c>
      <c r="H48" s="6">
        <f t="shared" si="2"/>
        <v>15.810687034399406</v>
      </c>
      <c r="I48" s="6">
        <f t="shared" si="2"/>
        <v>17.154595432323347</v>
      </c>
    </row>
    <row r="49" spans="1:9" x14ac:dyDescent="0.3">
      <c r="A49" s="1">
        <v>7</v>
      </c>
      <c r="B49" s="6"/>
      <c r="C49" s="24">
        <f t="shared" ref="C49:I49" si="4">C22/164.67</f>
        <v>11.62770792578336</v>
      </c>
      <c r="D49" s="16">
        <v>0.02</v>
      </c>
      <c r="E49" s="6">
        <f t="shared" si="4"/>
        <v>12.886514498802201</v>
      </c>
      <c r="F49" s="6">
        <f t="shared" si="4"/>
        <v>13.929639448483586</v>
      </c>
      <c r="G49" s="6">
        <f t="shared" si="4"/>
        <v>14.904714209877437</v>
      </c>
      <c r="H49" s="6">
        <f t="shared" si="4"/>
        <v>16.126900775087393</v>
      </c>
      <c r="I49" s="6">
        <f t="shared" si="4"/>
        <v>17.497687340969815</v>
      </c>
    </row>
    <row r="50" spans="1:9" x14ac:dyDescent="0.3">
      <c r="A50" s="1">
        <v>8</v>
      </c>
      <c r="B50" s="6"/>
      <c r="C50" s="6"/>
      <c r="D50" s="16">
        <v>0.02</v>
      </c>
      <c r="E50" s="16">
        <v>0.02</v>
      </c>
      <c r="F50" s="6">
        <f t="shared" ref="F50:I50" si="5">F23/164.67</f>
        <v>14.208232237453259</v>
      </c>
      <c r="G50" s="6">
        <f t="shared" si="5"/>
        <v>15.202808494074985</v>
      </c>
      <c r="H50" s="6">
        <f t="shared" si="5"/>
        <v>16.449438790589141</v>
      </c>
      <c r="I50" s="6">
        <f t="shared" si="5"/>
        <v>17.847641087789214</v>
      </c>
    </row>
    <row r="51" spans="1:9" x14ac:dyDescent="0.3">
      <c r="A51" s="1">
        <v>9</v>
      </c>
      <c r="B51" s="6"/>
      <c r="C51" s="6"/>
      <c r="D51" s="24">
        <f t="shared" ref="D51:I51" si="6">D24/164.67</f>
        <v>12.590112703214421</v>
      </c>
      <c r="E51" s="16">
        <v>0.02</v>
      </c>
      <c r="F51" s="16">
        <v>0.02</v>
      </c>
      <c r="G51" s="6">
        <f t="shared" si="6"/>
        <v>15.506864663956483</v>
      </c>
      <c r="H51" s="6">
        <f t="shared" si="6"/>
        <v>16.778427566400921</v>
      </c>
      <c r="I51" s="6">
        <f t="shared" si="6"/>
        <v>18.204593909544997</v>
      </c>
    </row>
    <row r="52" spans="1:9" x14ac:dyDescent="0.3">
      <c r="A52" s="1">
        <v>10</v>
      </c>
      <c r="B52" s="6"/>
      <c r="C52" s="6"/>
      <c r="D52" s="6"/>
      <c r="E52" s="16">
        <v>0.02</v>
      </c>
      <c r="F52" s="16">
        <v>0.02</v>
      </c>
      <c r="G52" s="16">
        <v>0.02</v>
      </c>
      <c r="H52" s="16">
        <v>0.02</v>
      </c>
      <c r="I52" s="16">
        <v>0.02</v>
      </c>
    </row>
    <row r="53" spans="1:9" x14ac:dyDescent="0.3">
      <c r="A53" s="1">
        <v>11</v>
      </c>
      <c r="B53" s="6"/>
      <c r="C53" s="6"/>
      <c r="D53" s="6"/>
      <c r="E53" s="16">
        <v>0.02</v>
      </c>
      <c r="F53" s="16">
        <v>0.02</v>
      </c>
      <c r="G53" s="16">
        <v>0.02</v>
      </c>
      <c r="H53" s="16">
        <v>0.02</v>
      </c>
      <c r="I53" s="16">
        <v>0.02</v>
      </c>
    </row>
    <row r="54" spans="1:9" x14ac:dyDescent="0.3">
      <c r="A54" s="1">
        <v>12</v>
      </c>
      <c r="B54" s="6"/>
      <c r="C54" s="6"/>
      <c r="D54" s="6"/>
      <c r="E54" s="24">
        <f t="shared" ref="E54:F55" si="7">E27/164.67</f>
        <v>14.227753278285981</v>
      </c>
      <c r="F54" s="16">
        <v>0.02</v>
      </c>
      <c r="G54" s="16">
        <v>0.02</v>
      </c>
      <c r="H54" s="16">
        <v>0.02</v>
      </c>
      <c r="I54" s="16">
        <v>0.02</v>
      </c>
    </row>
    <row r="55" spans="1:9" x14ac:dyDescent="0.3">
      <c r="A55" s="1">
        <v>13</v>
      </c>
      <c r="B55" s="6"/>
      <c r="C55" s="6"/>
      <c r="D55" s="6"/>
      <c r="E55" s="6"/>
      <c r="F55" s="24">
        <f t="shared" si="7"/>
        <v>15.687036460779527</v>
      </c>
      <c r="G55" s="16">
        <v>0.02</v>
      </c>
      <c r="H55" s="16">
        <v>0.02</v>
      </c>
      <c r="I55" s="16">
        <v>0.02</v>
      </c>
    </row>
    <row r="56" spans="1:9" x14ac:dyDescent="0.3">
      <c r="A56" s="1">
        <v>14</v>
      </c>
      <c r="B56" s="6"/>
      <c r="C56" s="6"/>
      <c r="D56" s="6"/>
      <c r="E56" s="6"/>
      <c r="F56" s="6"/>
      <c r="G56" s="24">
        <f t="shared" ref="G56:I56" si="8">G29/164.67</f>
        <v>17.120831593294771</v>
      </c>
      <c r="H56" s="24">
        <f t="shared" si="8"/>
        <v>18.524739783944952</v>
      </c>
      <c r="I56" s="24">
        <f t="shared" si="8"/>
        <v>20.099342665580266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F227-7874-4B14-BEDE-CCFFD472652B}">
  <dimension ref="A1:K37"/>
  <sheetViews>
    <sheetView workbookViewId="0"/>
  </sheetViews>
  <sheetFormatPr defaultRowHeight="14.4" x14ac:dyDescent="0.3"/>
  <cols>
    <col min="1" max="1" width="33.33203125" customWidth="1"/>
    <col min="2" max="8" width="9.44140625" bestFit="1" customWidth="1"/>
  </cols>
  <sheetData>
    <row r="1" spans="1:11" ht="17.399999999999999" x14ac:dyDescent="0.3">
      <c r="A1" s="17" t="s">
        <v>43</v>
      </c>
      <c r="B1" s="18"/>
      <c r="C1" s="18"/>
      <c r="D1" s="18"/>
      <c r="E1" s="18"/>
      <c r="F1" s="18"/>
      <c r="G1" s="18"/>
      <c r="H1" s="18"/>
    </row>
    <row r="2" spans="1:11" x14ac:dyDescent="0.3">
      <c r="A2" s="19" t="s">
        <v>39</v>
      </c>
      <c r="B2" s="18"/>
      <c r="C2" s="18"/>
      <c r="D2" s="18"/>
      <c r="E2" s="18"/>
      <c r="F2" s="18"/>
      <c r="G2" s="18"/>
      <c r="H2" s="18"/>
    </row>
    <row r="3" spans="1:11" x14ac:dyDescent="0.3">
      <c r="A3" s="19" t="s">
        <v>40</v>
      </c>
      <c r="B3" s="18"/>
      <c r="C3" s="18"/>
      <c r="D3" s="18"/>
      <c r="E3" s="18"/>
      <c r="F3" s="18"/>
      <c r="G3" s="18"/>
      <c r="H3" s="18"/>
    </row>
    <row r="4" spans="1:11" x14ac:dyDescent="0.3">
      <c r="B4" s="18"/>
      <c r="C4" s="18"/>
      <c r="D4" s="18"/>
      <c r="E4" s="18"/>
      <c r="F4" s="18"/>
      <c r="G4" s="18"/>
      <c r="H4" s="18"/>
    </row>
    <row r="5" spans="1:11" x14ac:dyDescent="0.3">
      <c r="A5" s="20" t="s">
        <v>41</v>
      </c>
      <c r="B5" s="18"/>
      <c r="C5" s="18"/>
      <c r="D5" s="18"/>
      <c r="E5" s="18"/>
      <c r="F5" s="18"/>
      <c r="G5" s="18"/>
      <c r="H5" s="18"/>
    </row>
    <row r="6" spans="1:11" x14ac:dyDescent="0.3">
      <c r="A6" s="22" t="s">
        <v>14</v>
      </c>
      <c r="B6" s="22" t="s">
        <v>15</v>
      </c>
      <c r="C6" s="22" t="s">
        <v>16</v>
      </c>
      <c r="D6" s="22" t="s">
        <v>17</v>
      </c>
      <c r="E6" s="22" t="s">
        <v>18</v>
      </c>
      <c r="F6" s="22" t="s">
        <v>19</v>
      </c>
      <c r="G6" s="22" t="s">
        <v>20</v>
      </c>
      <c r="H6" s="22" t="s">
        <v>21</v>
      </c>
    </row>
    <row r="7" spans="1:11" x14ac:dyDescent="0.3">
      <c r="A7" s="22" t="s">
        <v>22</v>
      </c>
      <c r="B7" s="27">
        <v>505.5097651367991</v>
      </c>
      <c r="C7" s="27"/>
      <c r="D7" s="27"/>
      <c r="E7" s="27"/>
      <c r="F7" s="27"/>
      <c r="G7" s="27"/>
      <c r="H7" s="27"/>
    </row>
    <row r="8" spans="1:11" x14ac:dyDescent="0.3">
      <c r="A8" s="22" t="s">
        <v>23</v>
      </c>
      <c r="B8" s="27">
        <v>581.32319458588688</v>
      </c>
      <c r="C8" s="27">
        <v>601.37664455493643</v>
      </c>
      <c r="D8" s="27">
        <v>660.4793412134228</v>
      </c>
      <c r="E8" s="27"/>
      <c r="F8" s="27"/>
      <c r="G8" s="27"/>
      <c r="H8" s="27"/>
    </row>
    <row r="9" spans="1:11" x14ac:dyDescent="0.3">
      <c r="A9" s="22" t="s">
        <v>24</v>
      </c>
      <c r="B9" s="27">
        <v>665.5835123229748</v>
      </c>
      <c r="C9" s="27">
        <v>688.56653423588409</v>
      </c>
      <c r="D9" s="27">
        <v>756.21945081565252</v>
      </c>
      <c r="E9" s="27" t="s">
        <v>25</v>
      </c>
      <c r="F9" s="27" t="s">
        <v>25</v>
      </c>
      <c r="G9" s="27" t="s">
        <v>25</v>
      </c>
      <c r="H9" s="27" t="s">
        <v>25</v>
      </c>
    </row>
    <row r="10" spans="1:11" x14ac:dyDescent="0.3">
      <c r="A10" s="22" t="s">
        <v>26</v>
      </c>
      <c r="B10" s="27">
        <v>800.36873593087842</v>
      </c>
      <c r="C10" s="27">
        <v>800.36873593087842</v>
      </c>
      <c r="D10" s="27">
        <v>845.7341061745434</v>
      </c>
      <c r="E10" s="27">
        <v>930.2974577097375</v>
      </c>
      <c r="F10" s="27" t="s">
        <v>25</v>
      </c>
      <c r="G10" s="27" t="s">
        <v>25</v>
      </c>
      <c r="H10" s="27" t="s">
        <v>25</v>
      </c>
    </row>
    <row r="11" spans="1:11" x14ac:dyDescent="0.3">
      <c r="A11" s="22" t="s">
        <v>27</v>
      </c>
      <c r="B11" s="27">
        <v>926.7592125365104</v>
      </c>
      <c r="C11" s="27">
        <v>926.7592125365104</v>
      </c>
      <c r="D11" s="27">
        <v>975.79803980064082</v>
      </c>
      <c r="E11" s="27">
        <v>1073.4158447581331</v>
      </c>
      <c r="F11" s="27" t="s">
        <v>25</v>
      </c>
      <c r="G11" s="27" t="s">
        <v>25</v>
      </c>
      <c r="H11" s="27" t="s">
        <v>25</v>
      </c>
    </row>
    <row r="12" spans="1:11" x14ac:dyDescent="0.3">
      <c r="A12" s="22" t="s">
        <v>28</v>
      </c>
      <c r="B12" s="27">
        <v>1179.4880244620454</v>
      </c>
      <c r="C12" s="27">
        <v>1179.4880244620454</v>
      </c>
      <c r="D12" s="27">
        <v>1179.4880244620454</v>
      </c>
      <c r="E12" s="27">
        <v>1257.3964592996115</v>
      </c>
      <c r="F12" s="27">
        <v>1336.8296788820364</v>
      </c>
      <c r="G12" s="27">
        <v>1481.2892768984757</v>
      </c>
      <c r="H12" s="27" t="s">
        <v>25</v>
      </c>
      <c r="J12" s="36"/>
    </row>
    <row r="13" spans="1:11" x14ac:dyDescent="0.3">
      <c r="A13" s="22" t="s">
        <v>29</v>
      </c>
      <c r="B13" s="27">
        <v>1432.2689776733093</v>
      </c>
      <c r="C13" s="27">
        <v>1432.2689776733093</v>
      </c>
      <c r="D13" s="27">
        <v>1432.2689776733093</v>
      </c>
      <c r="E13" s="27">
        <v>1482.3063618825761</v>
      </c>
      <c r="F13" s="27">
        <v>1575.9452409682035</v>
      </c>
      <c r="G13" s="27">
        <v>1746.2343268775633</v>
      </c>
      <c r="H13" s="27" t="s">
        <v>25</v>
      </c>
    </row>
    <row r="14" spans="1:11" x14ac:dyDescent="0.3">
      <c r="A14" s="35" t="s">
        <v>30</v>
      </c>
      <c r="B14" s="27">
        <v>1684.9977895988447</v>
      </c>
      <c r="C14" s="27">
        <v>1684.9977895988447</v>
      </c>
      <c r="D14" s="27">
        <v>1684.9977895988447</v>
      </c>
      <c r="E14" s="27">
        <v>1737.8852886014874</v>
      </c>
      <c r="F14" s="27">
        <v>1847.6522295778475</v>
      </c>
      <c r="G14" s="27">
        <v>2047.3138356873776</v>
      </c>
      <c r="H14" s="27" t="s">
        <v>25</v>
      </c>
    </row>
    <row r="15" spans="1:11" x14ac:dyDescent="0.3">
      <c r="A15" s="35" t="s">
        <v>31</v>
      </c>
      <c r="B15" s="27">
        <v>1692.7007389800638</v>
      </c>
      <c r="C15" s="27">
        <v>1692.7007389800656</v>
      </c>
      <c r="D15" s="27">
        <v>1858.6948665480784</v>
      </c>
      <c r="E15" s="27">
        <v>2044.5755299609534</v>
      </c>
      <c r="F15" s="27">
        <v>2173.6894391513533</v>
      </c>
      <c r="G15" s="27">
        <v>2408.5913634462472</v>
      </c>
      <c r="H15" s="27">
        <v>2649.4504997908725</v>
      </c>
    </row>
    <row r="16" spans="1:11" x14ac:dyDescent="0.3">
      <c r="A16" s="35" t="s">
        <v>32</v>
      </c>
      <c r="B16" s="27"/>
      <c r="C16" s="27">
        <v>1719.3989307586094</v>
      </c>
      <c r="D16" s="27">
        <v>1888.4362197644612</v>
      </c>
      <c r="E16" s="27">
        <v>2077.2451937908995</v>
      </c>
      <c r="F16" s="27">
        <v>2208.471510255969</v>
      </c>
      <c r="G16" s="27">
        <v>2447.1064717452537</v>
      </c>
      <c r="H16" s="27">
        <v>2691.8215896230054</v>
      </c>
      <c r="K16" s="26"/>
    </row>
    <row r="17" spans="1:10" x14ac:dyDescent="0.3">
      <c r="A17" s="35" t="s">
        <v>33</v>
      </c>
      <c r="B17" s="27"/>
      <c r="C17" s="27">
        <v>1747.2178815874622</v>
      </c>
      <c r="D17" s="27">
        <v>1918.1440427066429</v>
      </c>
      <c r="E17" s="27">
        <v>2109.9595646531143</v>
      </c>
      <c r="F17" s="27">
        <v>2243.2200510863836</v>
      </c>
      <c r="G17" s="27">
        <v>2485.6439335603936</v>
      </c>
      <c r="H17" s="27">
        <v>2734.1926794551387</v>
      </c>
    </row>
    <row r="18" spans="1:10" x14ac:dyDescent="0.3">
      <c r="A18" s="35" t="s">
        <v>34</v>
      </c>
      <c r="B18" s="27"/>
      <c r="C18" s="27" t="s">
        <v>25</v>
      </c>
      <c r="D18" s="27">
        <v>1947.9077494391597</v>
      </c>
      <c r="E18" s="27">
        <v>2142.6627587572607</v>
      </c>
      <c r="F18" s="27">
        <v>2277.9797686748652</v>
      </c>
      <c r="G18" s="27">
        <v>2524.1478651013313</v>
      </c>
      <c r="H18" s="27">
        <v>2776.5861228034055</v>
      </c>
    </row>
    <row r="19" spans="1:10" x14ac:dyDescent="0.3">
      <c r="A19" s="35" t="s">
        <v>35</v>
      </c>
      <c r="B19" s="27"/>
      <c r="C19" s="27" t="s">
        <v>25</v>
      </c>
      <c r="D19" s="27">
        <v>1977.6267491394083</v>
      </c>
      <c r="E19" s="27">
        <v>2175.365952861408</v>
      </c>
      <c r="F19" s="27">
        <v>2312.7618397794818</v>
      </c>
      <c r="G19" s="27">
        <v>2562.6741501584052</v>
      </c>
      <c r="H19" s="27">
        <v>2818.9460358774727</v>
      </c>
    </row>
    <row r="20" spans="1:10" x14ac:dyDescent="0.3">
      <c r="A20" s="35" t="s">
        <v>36</v>
      </c>
      <c r="B20" s="27"/>
      <c r="C20" s="27" t="s">
        <v>25</v>
      </c>
      <c r="D20" s="27" t="s">
        <v>25</v>
      </c>
      <c r="E20" s="27" t="s">
        <v>25</v>
      </c>
      <c r="F20" s="27" t="s">
        <v>25</v>
      </c>
      <c r="G20" s="27">
        <v>2601.2004352154781</v>
      </c>
      <c r="H20" s="27">
        <v>2861.3283024676739</v>
      </c>
    </row>
    <row r="21" spans="1:10" x14ac:dyDescent="0.3">
      <c r="A21" s="18"/>
      <c r="B21" s="18"/>
      <c r="C21" s="18"/>
      <c r="D21" s="18"/>
      <c r="E21" s="18"/>
      <c r="F21" s="18"/>
      <c r="G21" s="18"/>
      <c r="H21" s="18"/>
    </row>
    <row r="22" spans="1:10" x14ac:dyDescent="0.3">
      <c r="A22" s="20" t="s">
        <v>37</v>
      </c>
      <c r="B22" s="18"/>
      <c r="C22" s="18"/>
      <c r="D22" s="18"/>
      <c r="E22" s="18"/>
      <c r="F22" s="18"/>
      <c r="G22" s="18"/>
      <c r="H22" s="18"/>
    </row>
    <row r="23" spans="1:10" x14ac:dyDescent="0.3">
      <c r="A23" s="22" t="s">
        <v>14</v>
      </c>
      <c r="B23" s="22" t="s">
        <v>15</v>
      </c>
      <c r="C23" s="22" t="s">
        <v>16</v>
      </c>
      <c r="D23" s="22" t="s">
        <v>17</v>
      </c>
      <c r="E23" s="22" t="s">
        <v>18</v>
      </c>
      <c r="F23" s="22" t="s">
        <v>19</v>
      </c>
      <c r="G23" s="22" t="s">
        <v>20</v>
      </c>
      <c r="H23" s="22" t="s">
        <v>21</v>
      </c>
    </row>
    <row r="24" spans="1:10" x14ac:dyDescent="0.3">
      <c r="A24" s="22" t="s">
        <v>22</v>
      </c>
      <c r="B24" s="21">
        <f t="shared" ref="B24:D31" si="0">B7/$J$24</f>
        <v>3.0698352167170655</v>
      </c>
      <c r="C24" s="21"/>
      <c r="D24" s="21"/>
      <c r="E24" s="21"/>
      <c r="F24" s="21"/>
      <c r="G24" s="21"/>
      <c r="H24" s="21"/>
      <c r="J24" s="25">
        <v>164.67</v>
      </c>
    </row>
    <row r="25" spans="1:10" x14ac:dyDescent="0.3">
      <c r="A25" s="22" t="s">
        <v>23</v>
      </c>
      <c r="B25" s="21">
        <f t="shared" si="0"/>
        <v>3.5302313389560145</v>
      </c>
      <c r="C25" s="21">
        <f t="shared" si="0"/>
        <v>3.6520109586138125</v>
      </c>
      <c r="D25" s="21">
        <f>D8/$J$24</f>
        <v>4.0109269521675035</v>
      </c>
      <c r="E25" s="21"/>
      <c r="F25" s="21"/>
      <c r="G25" s="21"/>
      <c r="H25" s="21"/>
    </row>
    <row r="26" spans="1:10" x14ac:dyDescent="0.3">
      <c r="A26" s="22" t="s">
        <v>24</v>
      </c>
      <c r="B26" s="21">
        <f t="shared" si="0"/>
        <v>4.041923315254599</v>
      </c>
      <c r="C26" s="21">
        <f t="shared" si="0"/>
        <v>4.1814934975155413</v>
      </c>
      <c r="D26" s="21">
        <f t="shared" si="0"/>
        <v>4.5923328524664635</v>
      </c>
      <c r="E26" s="21"/>
      <c r="F26" s="21"/>
      <c r="G26" s="21"/>
      <c r="H26" s="21"/>
    </row>
    <row r="27" spans="1:10" x14ac:dyDescent="0.3">
      <c r="A27" s="22" t="s">
        <v>26</v>
      </c>
      <c r="B27" s="21">
        <f t="shared" si="0"/>
        <v>4.860440492687669</v>
      </c>
      <c r="C27" s="21">
        <f t="shared" si="0"/>
        <v>4.860440492687669</v>
      </c>
      <c r="D27" s="21">
        <f t="shared" si="0"/>
        <v>5.1359331157742361</v>
      </c>
      <c r="E27" s="21">
        <f t="shared" ref="E27:H37" si="1">E10/$J$24</f>
        <v>5.6494653410441344</v>
      </c>
      <c r="F27" s="21"/>
      <c r="G27" s="21"/>
      <c r="H27" s="21"/>
    </row>
    <row r="28" spans="1:10" x14ac:dyDescent="0.3">
      <c r="A28" s="22" t="s">
        <v>27</v>
      </c>
      <c r="B28" s="21">
        <f t="shared" si="0"/>
        <v>5.6279784571355469</v>
      </c>
      <c r="C28" s="21">
        <f t="shared" si="0"/>
        <v>5.6279784571355469</v>
      </c>
      <c r="D28" s="21">
        <f t="shared" si="0"/>
        <v>5.9257790720874528</v>
      </c>
      <c r="E28" s="21">
        <f t="shared" si="1"/>
        <v>6.5185877497912985</v>
      </c>
      <c r="F28" s="21"/>
      <c r="G28" s="21"/>
      <c r="H28" s="21"/>
    </row>
    <row r="29" spans="1:10" x14ac:dyDescent="0.3">
      <c r="A29" s="22" t="s">
        <v>28</v>
      </c>
      <c r="B29" s="21">
        <f t="shared" si="0"/>
        <v>7.1627377449568561</v>
      </c>
      <c r="C29" s="21">
        <f t="shared" si="0"/>
        <v>7.1627377449568561</v>
      </c>
      <c r="D29" s="21">
        <f t="shared" si="0"/>
        <v>7.1627377449568561</v>
      </c>
      <c r="E29" s="21">
        <f t="shared" si="1"/>
        <v>7.6358563144447169</v>
      </c>
      <c r="F29" s="21">
        <f t="shared" si="1"/>
        <v>8.1182345228762767</v>
      </c>
      <c r="G29" s="21">
        <f t="shared" si="1"/>
        <v>8.9955017726269251</v>
      </c>
      <c r="H29" s="21"/>
    </row>
    <row r="30" spans="1:10" x14ac:dyDescent="0.3">
      <c r="A30" s="22" t="s">
        <v>29</v>
      </c>
      <c r="B30" s="21">
        <f t="shared" si="0"/>
        <v>8.6978136738526111</v>
      </c>
      <c r="C30" s="21">
        <f t="shared" si="0"/>
        <v>8.6978136738526111</v>
      </c>
      <c r="D30" s="21">
        <f t="shared" si="0"/>
        <v>8.6978136738526111</v>
      </c>
      <c r="E30" s="21">
        <f t="shared" si="1"/>
        <v>9.0016782770545714</v>
      </c>
      <c r="F30" s="21">
        <f t="shared" si="1"/>
        <v>9.5703239264480704</v>
      </c>
      <c r="G30" s="21">
        <f t="shared" si="1"/>
        <v>10.604447239190888</v>
      </c>
      <c r="H30" s="21"/>
    </row>
    <row r="31" spans="1:10" x14ac:dyDescent="0.3">
      <c r="A31" s="35" t="s">
        <v>30</v>
      </c>
      <c r="B31" s="21">
        <f t="shared" si="0"/>
        <v>10.232572961673922</v>
      </c>
      <c r="C31" s="21">
        <f t="shared" si="0"/>
        <v>10.232572961673922</v>
      </c>
      <c r="D31" s="21">
        <f t="shared" si="0"/>
        <v>10.232572961673922</v>
      </c>
      <c r="E31" s="21">
        <f t="shared" si="1"/>
        <v>10.553745603944177</v>
      </c>
      <c r="F31" s="21">
        <f t="shared" si="1"/>
        <v>11.220332966404612</v>
      </c>
      <c r="G31" s="21">
        <f t="shared" si="1"/>
        <v>12.432828297123811</v>
      </c>
      <c r="H31" s="21"/>
    </row>
    <row r="32" spans="1:10" x14ac:dyDescent="0.3">
      <c r="A32" s="35" t="s">
        <v>31</v>
      </c>
      <c r="B32" s="21">
        <f>B15/$J$24</f>
        <v>10.279351059574081</v>
      </c>
      <c r="C32" s="21">
        <f t="shared" ref="C32:D32" si="2">C15/$J$24</f>
        <v>10.279351059574092</v>
      </c>
      <c r="D32" s="21">
        <f t="shared" si="2"/>
        <v>11.287392157333324</v>
      </c>
      <c r="E32" s="21">
        <f t="shared" ref="C32:E36" si="3">E15/$J$24</f>
        <v>12.416199246741687</v>
      </c>
      <c r="F32" s="21">
        <f t="shared" si="1"/>
        <v>13.200275940677436</v>
      </c>
      <c r="G32" s="21">
        <f t="shared" si="1"/>
        <v>14.626776968763268</v>
      </c>
      <c r="H32" s="21">
        <f t="shared" ref="H32" si="4">H15/$J$24</f>
        <v>16.0894546656396</v>
      </c>
    </row>
    <row r="33" spans="1:8" x14ac:dyDescent="0.3">
      <c r="A33" s="35" t="s">
        <v>32</v>
      </c>
      <c r="B33" s="21"/>
      <c r="C33" s="21">
        <f t="shared" ref="C33:D33" si="5">C16/$J$24</f>
        <v>10.441482545446101</v>
      </c>
      <c r="D33" s="21">
        <f t="shared" si="5"/>
        <v>11.468004006585664</v>
      </c>
      <c r="E33" s="21">
        <f t="shared" si="3"/>
        <v>12.614593998851641</v>
      </c>
      <c r="F33" s="21">
        <f t="shared" si="1"/>
        <v>13.411498817367882</v>
      </c>
      <c r="G33" s="21">
        <f t="shared" si="1"/>
        <v>14.860669652913426</v>
      </c>
      <c r="H33" s="21">
        <f t="shared" ref="H33" si="6">H16/$J$24</f>
        <v>16.346763767674776</v>
      </c>
    </row>
    <row r="34" spans="1:8" x14ac:dyDescent="0.3">
      <c r="A34" s="35" t="s">
        <v>33</v>
      </c>
      <c r="B34" s="21"/>
      <c r="C34" s="21">
        <f t="shared" si="3"/>
        <v>10.610420122593444</v>
      </c>
      <c r="D34" s="21">
        <f t="shared" si="3"/>
        <v>11.648412234812918</v>
      </c>
      <c r="E34" s="21">
        <f t="shared" si="3"/>
        <v>12.813260245661715</v>
      </c>
      <c r="F34" s="21">
        <f t="shared" si="1"/>
        <v>13.622518073033241</v>
      </c>
      <c r="G34" s="21">
        <f t="shared" si="1"/>
        <v>15.094698084413638</v>
      </c>
      <c r="H34" s="21">
        <f t="shared" ref="H34" si="7">H17/$J$24</f>
        <v>16.60407286970996</v>
      </c>
    </row>
    <row r="35" spans="1:8" x14ac:dyDescent="0.3">
      <c r="A35" s="35" t="s">
        <v>34</v>
      </c>
      <c r="B35" s="21"/>
      <c r="C35" s="21"/>
      <c r="D35" s="21">
        <f t="shared" ref="D35:D36" si="8">D18/$J$24</f>
        <v>11.829159831415314</v>
      </c>
      <c r="E35" s="21">
        <f t="shared" si="3"/>
        <v>13.011858618796751</v>
      </c>
      <c r="F35" s="21">
        <f t="shared" si="1"/>
        <v>13.833605202373629</v>
      </c>
      <c r="G35" s="21">
        <f t="shared" si="1"/>
        <v>15.328522894888756</v>
      </c>
      <c r="H35" s="21">
        <f t="shared" ref="H35" si="9">H18/$J$24</f>
        <v>16.861517719095193</v>
      </c>
    </row>
    <row r="36" spans="1:8" x14ac:dyDescent="0.3">
      <c r="A36" s="35" t="s">
        <v>35</v>
      </c>
      <c r="B36" s="21"/>
      <c r="C36" s="21"/>
      <c r="D36" s="21">
        <f t="shared" si="8"/>
        <v>12.009635933317595</v>
      </c>
      <c r="E36" s="21">
        <f t="shared" si="3"/>
        <v>13.210456991931792</v>
      </c>
      <c r="F36" s="21">
        <f t="shared" si="1"/>
        <v>14.044828079064079</v>
      </c>
      <c r="G36" s="21">
        <f t="shared" si="1"/>
        <v>15.562483452713945</v>
      </c>
      <c r="H36" s="21">
        <f t="shared" ref="H36" si="10">H19/$J$24</f>
        <v>17.118758947455351</v>
      </c>
    </row>
    <row r="37" spans="1:8" x14ac:dyDescent="0.3">
      <c r="A37" s="35" t="s">
        <v>36</v>
      </c>
      <c r="B37" s="21"/>
      <c r="C37" s="21"/>
      <c r="D37" s="21"/>
      <c r="E37" s="21"/>
      <c r="F37" s="21"/>
      <c r="G37" s="21">
        <f>G20/$J$24</f>
        <v>15.796444010539128</v>
      </c>
      <c r="H37" s="21">
        <f t="shared" si="1"/>
        <v>17.376135923165567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Tuincentra</vt:lpstr>
      <vt:lpstr>Tuincentra perspectief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</dc:creator>
  <cp:lastModifiedBy>Michelle Huisman | Tuinbranche Nederland</cp:lastModifiedBy>
  <dcterms:created xsi:type="dcterms:W3CDTF">2019-04-26T11:12:05Z</dcterms:created>
  <dcterms:modified xsi:type="dcterms:W3CDTF">2020-12-02T16:26:20Z</dcterms:modified>
</cp:coreProperties>
</file>