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20\"/>
    </mc:Choice>
  </mc:AlternateContent>
  <xr:revisionPtr revIDLastSave="0" documentId="13_ncr:1_{099E4502-37C8-4747-A184-DD85DD33BA1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uincentra" sheetId="4" r:id="rId1"/>
    <sheet name="Tuincentra perspectief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5" l="1"/>
  <c r="G39" i="5"/>
  <c r="H38" i="5"/>
  <c r="G38" i="5"/>
  <c r="F38" i="5"/>
  <c r="E38" i="5"/>
  <c r="D38" i="5"/>
  <c r="H37" i="5"/>
  <c r="G37" i="5"/>
  <c r="F37" i="5"/>
  <c r="E37" i="5"/>
  <c r="D37" i="5"/>
  <c r="H36" i="5"/>
  <c r="G36" i="5"/>
  <c r="F36" i="5"/>
  <c r="E36" i="5"/>
  <c r="D36" i="5"/>
  <c r="C36" i="5"/>
  <c r="H35" i="5"/>
  <c r="G35" i="5"/>
  <c r="F35" i="5"/>
  <c r="E35" i="5"/>
  <c r="D35" i="5"/>
  <c r="C35" i="5"/>
  <c r="H34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E30" i="5"/>
  <c r="D30" i="5"/>
  <c r="C30" i="5"/>
  <c r="B30" i="5"/>
  <c r="E29" i="5"/>
  <c r="D29" i="5"/>
  <c r="C29" i="5"/>
  <c r="B29" i="5"/>
  <c r="D28" i="5"/>
  <c r="C28" i="5"/>
  <c r="B28" i="5"/>
  <c r="D27" i="5"/>
  <c r="C27" i="5"/>
  <c r="B27" i="5"/>
  <c r="B26" i="5"/>
  <c r="I56" i="4" l="1"/>
  <c r="H56" i="4"/>
  <c r="G56" i="4"/>
  <c r="F55" i="4"/>
  <c r="E55" i="4"/>
  <c r="D52" i="4"/>
  <c r="C50" i="4"/>
  <c r="B49" i="4"/>
  <c r="H15" i="4" l="1"/>
  <c r="I15" i="4"/>
  <c r="G15" i="4"/>
  <c r="F15" i="4"/>
  <c r="D15" i="4"/>
  <c r="C9" i="4"/>
  <c r="C10" i="4"/>
  <c r="C11" i="4"/>
  <c r="C12" i="4"/>
  <c r="C15" i="4"/>
  <c r="C16" i="4"/>
  <c r="C18" i="4"/>
  <c r="C19" i="4"/>
  <c r="C8" i="4"/>
  <c r="E15" i="4"/>
  <c r="C17" i="4"/>
  <c r="B16" i="4"/>
  <c r="B21" i="4" l="1"/>
  <c r="I28" i="4"/>
  <c r="H28" i="4"/>
  <c r="G28" i="4"/>
  <c r="F27" i="4"/>
  <c r="E27" i="4"/>
  <c r="D24" i="4"/>
  <c r="I23" i="4"/>
  <c r="H23" i="4"/>
  <c r="G23" i="4"/>
  <c r="I22" i="4"/>
  <c r="H22" i="4"/>
  <c r="G22" i="4"/>
  <c r="F22" i="4"/>
  <c r="E22" i="4"/>
  <c r="C22" i="4"/>
  <c r="I21" i="4"/>
  <c r="H21" i="4"/>
  <c r="G21" i="4"/>
  <c r="F21" i="4"/>
  <c r="E21" i="4"/>
  <c r="I20" i="4"/>
  <c r="H20" i="4"/>
  <c r="G20" i="4"/>
  <c r="F20" i="4"/>
  <c r="E20" i="4"/>
  <c r="D20" i="4"/>
  <c r="I19" i="4"/>
  <c r="H19" i="4"/>
  <c r="G19" i="4"/>
  <c r="F19" i="4"/>
  <c r="E19" i="4"/>
  <c r="D19" i="4"/>
  <c r="I18" i="4"/>
  <c r="H18" i="4"/>
  <c r="G18" i="4"/>
  <c r="F18" i="4"/>
  <c r="E18" i="4"/>
  <c r="D18" i="4"/>
  <c r="B18" i="4"/>
  <c r="I17" i="4"/>
  <c r="H17" i="4"/>
  <c r="G17" i="4"/>
  <c r="F17" i="4"/>
  <c r="E17" i="4"/>
  <c r="D17" i="4"/>
  <c r="B17" i="4"/>
  <c r="I16" i="4"/>
  <c r="H16" i="4"/>
  <c r="G16" i="4"/>
  <c r="F16" i="4"/>
  <c r="E16" i="4"/>
  <c r="D16" i="4"/>
  <c r="G14" i="4"/>
  <c r="F14" i="4"/>
  <c r="G13" i="4"/>
  <c r="F13" i="4"/>
  <c r="E13" i="4"/>
  <c r="G12" i="4"/>
  <c r="F12" i="4"/>
  <c r="E12" i="4"/>
  <c r="D12" i="4"/>
  <c r="B12" i="4"/>
  <c r="E11" i="4"/>
  <c r="D11" i="4"/>
  <c r="E10" i="4"/>
  <c r="D10" i="4"/>
  <c r="B10" i="4"/>
  <c r="D9" i="4"/>
  <c r="B9" i="4"/>
  <c r="B8" i="4"/>
</calcChain>
</file>

<file path=xl/sharedStrings.xml><?xml version="1.0" encoding="utf-8"?>
<sst xmlns="http://schemas.openxmlformats.org/spreadsheetml/2006/main" count="171" uniqueCount="61">
  <si>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</si>
  <si>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</si>
  <si>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</si>
  <si>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</si>
  <si>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</si>
  <si>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</si>
  <si>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</si>
  <si>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</si>
  <si>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</si>
  <si>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Uur-</t>
  </si>
  <si>
    <t>Schaaltrede</t>
  </si>
  <si>
    <t>loon</t>
  </si>
  <si>
    <t>euro's</t>
  </si>
  <si>
    <t>1</t>
  </si>
  <si>
    <t>Op basis van 38 urige werkweek:</t>
  </si>
  <si>
    <t>Maand-</t>
  </si>
  <si>
    <t>Uurlonen</t>
  </si>
  <si>
    <t>21/0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</si>
  <si>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</si>
  <si>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</si>
  <si>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</si>
  <si>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</si>
  <si>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</si>
  <si>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</si>
  <si>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</si>
  <si>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</si>
  <si>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</si>
  <si>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</si>
  <si>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</si>
  <si>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</si>
  <si>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</si>
  <si>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Loontabel Tuincentra per 1 januari 2020 OVERGANG</t>
  </si>
  <si>
    <t xml:space="preserve">Deze tabel dient ervoor om te kunnen vaststellen of het oude perspectief in loon hoger is dan in </t>
  </si>
  <si>
    <t>de loontabel Tuincentra Nieuw.</t>
  </si>
  <si>
    <t xml:space="preserve">Als dit zo is, dan ontvangt de medewerker bij het bereiken van zijn ervaringsjaar het loon van deze </t>
  </si>
  <si>
    <t>tabel waar hij volgens zijn ervaringsjaren recht op zou hebben.</t>
  </si>
  <si>
    <t>Maandlonen (38 uur per week)</t>
  </si>
  <si>
    <t>Leeftijd/Functiejaar</t>
  </si>
  <si>
    <t>Schaal 0</t>
  </si>
  <si>
    <t>Schaal 1</t>
  </si>
  <si>
    <t>Schaal 2</t>
  </si>
  <si>
    <t>Schaal 3</t>
  </si>
  <si>
    <t>Schaal 4</t>
  </si>
  <si>
    <t>Schaal 5</t>
  </si>
  <si>
    <t>Schaal 6</t>
  </si>
  <si>
    <t>Functiejaar: 0; Leeftijd: vanaf 15 tot 16 jaar</t>
  </si>
  <si>
    <t>Functiejaar: 0; Leeftijd: vanaf 16 tot 17 jaar</t>
  </si>
  <si>
    <t>Functiejaar: 0; Leeftijd: vanaf 17 tot 18 jaar</t>
  </si>
  <si>
    <t xml:space="preserve"> </t>
  </si>
  <si>
    <t>Functiejaar: 0; Leeftijd: vanaf 18 tot 19 jaar</t>
  </si>
  <si>
    <t>Functiejaar: 0; Leeftijd: vanaf 19 tot 20 jaar</t>
  </si>
  <si>
    <t>Functiejaar: 0; Leeftijd: vanaf 20 tot 21 jaar</t>
  </si>
  <si>
    <t>Functiejaar: 0; Leeftijd: vanaf 21 tot 22 jaar</t>
  </si>
  <si>
    <t>Functiejaar: 0; Leeftijd: vanaf 22 jaar</t>
  </si>
  <si>
    <t>Functiejaar: 1; Leeftijd: vanaf 22 jaar</t>
  </si>
  <si>
    <t>Functiejaar: 2; Leeftijd: vanaf 22 jaar</t>
  </si>
  <si>
    <t>Functiejaar: 3; Leeftijd: vanaf 22 jaar</t>
  </si>
  <si>
    <t>Functiejaar: 4; Leeftijd: vanaf 22 jaar</t>
  </si>
  <si>
    <t>Functiejaar: 5; Leeftijd: vanaf 22 jaar</t>
  </si>
  <si>
    <t>Functiejaar: 6; Leeftijd: vanaf 22 jaar</t>
  </si>
  <si>
    <t>Virtuele loontabel Tuincentra  per 1 januari 2020 voor medewerkers in dienst op 31 december 2016, maandlonen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</si>
</sst>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_-* #,##0.00\-;_-* &quot;-&quot;??_-;_-@_-"/>
    <numFmt numFmtId="165" formatCode="0.0%"/>
    <numFmt numFmtId="166" formatCode="_-* #,##0_-;_-* #,##0\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165" fontId="3" fillId="0" borderId="0" xfId="2" applyNumberFormat="1" applyFont="1"/>
    <xf numFmtId="165" fontId="3" fillId="0" borderId="0" xfId="2" applyNumberFormat="1" applyFont="1" applyFill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/>
    <xf numFmtId="2" fontId="5" fillId="0" borderId="3" xfId="0" applyNumberFormat="1" applyFont="1" applyFill="1" applyBorder="1" applyAlignment="1">
      <alignment horizontal="right" wrapText="1"/>
    </xf>
    <xf numFmtId="9" fontId="5" fillId="9" borderId="6" xfId="0" applyNumberFormat="1" applyFont="1" applyFill="1" applyBorder="1" applyAlignment="1">
      <alignment horizontal="right" wrapText="1"/>
    </xf>
    <xf numFmtId="166" fontId="5" fillId="0" borderId="0" xfId="1" applyNumberFormat="1" applyFont="1" applyFill="1" applyBorder="1"/>
    <xf numFmtId="2" fontId="3" fillId="0" borderId="3" xfId="0" applyNumberFormat="1" applyFont="1" applyBorder="1"/>
    <xf numFmtId="2" fontId="3" fillId="0" borderId="3" xfId="2" applyNumberFormat="1" applyFont="1" applyBorder="1"/>
    <xf numFmtId="2" fontId="5" fillId="6" borderId="3" xfId="2" applyNumberFormat="1" applyFont="1" applyFill="1" applyBorder="1" applyAlignment="1">
      <alignment horizontal="right" wrapText="1"/>
    </xf>
    <xf numFmtId="2" fontId="5" fillId="7" borderId="3" xfId="2" applyNumberFormat="1" applyFont="1" applyFill="1" applyBorder="1" applyAlignment="1">
      <alignment horizontal="right"/>
    </xf>
    <xf numFmtId="2" fontId="5" fillId="9" borderId="3" xfId="0" applyNumberFormat="1" applyFont="1" applyFill="1" applyBorder="1" applyAlignment="1">
      <alignment horizontal="right" wrapText="1"/>
    </xf>
    <xf numFmtId="0" fontId="6" fillId="0" borderId="0" xfId="0" applyFont="1" applyFill="1" applyBorder="1"/>
    <xf numFmtId="49" fontId="0" fillId="2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164" fontId="7" fillId="0" borderId="3" xfId="1" applyNumberFormat="1" applyFont="1" applyFill="1" applyBorder="1" applyAlignment="1">
      <alignment horizontal="center"/>
    </xf>
    <xf numFmtId="164" fontId="7" fillId="6" borderId="3" xfId="1" applyNumberFormat="1" applyFont="1" applyFill="1" applyBorder="1" applyAlignment="1">
      <alignment horizontal="center"/>
    </xf>
    <xf numFmtId="164" fontId="7" fillId="3" borderId="3" xfId="1" applyNumberFormat="1" applyFont="1" applyFill="1" applyBorder="1" applyAlignment="1">
      <alignment horizontal="center"/>
    </xf>
    <xf numFmtId="2" fontId="7" fillId="7" borderId="3" xfId="0" applyNumberFormat="1" applyFont="1" applyFill="1" applyBorder="1" applyAlignment="1">
      <alignment horizontal="right"/>
    </xf>
    <xf numFmtId="9" fontId="8" fillId="8" borderId="3" xfId="1" applyNumberFormat="1" applyFont="1" applyFill="1" applyBorder="1" applyAlignment="1">
      <alignment horizontal="right"/>
    </xf>
    <xf numFmtId="9" fontId="8" fillId="8" borderId="11" xfId="1" applyNumberFormat="1" applyFont="1" applyFill="1" applyBorder="1" applyAlignment="1">
      <alignment horizontal="right"/>
    </xf>
    <xf numFmtId="4" fontId="7" fillId="9" borderId="3" xfId="1" applyNumberFormat="1" applyFont="1" applyFill="1" applyBorder="1"/>
    <xf numFmtId="164" fontId="7" fillId="0" borderId="3" xfId="1" applyNumberFormat="1" applyFont="1" applyFill="1" applyBorder="1"/>
    <xf numFmtId="2" fontId="0" fillId="0" borderId="3" xfId="0" applyNumberFormat="1" applyFont="1" applyBorder="1"/>
    <xf numFmtId="2" fontId="0" fillId="6" borderId="3" xfId="0" applyNumberFormat="1" applyFont="1" applyFill="1" applyBorder="1"/>
    <xf numFmtId="2" fontId="0" fillId="4" borderId="3" xfId="0" applyNumberFormat="1" applyFont="1" applyFill="1" applyBorder="1"/>
    <xf numFmtId="9" fontId="0" fillId="4" borderId="3" xfId="2" applyFont="1" applyFill="1" applyBorder="1"/>
    <xf numFmtId="0" fontId="10" fillId="0" borderId="0" xfId="3" applyFont="1"/>
    <xf numFmtId="0" fontId="2" fillId="0" borderId="0" xfId="3"/>
    <xf numFmtId="0" fontId="11" fillId="0" borderId="0" xfId="3" applyFont="1"/>
    <xf numFmtId="0" fontId="12" fillId="0" borderId="3" xfId="3" applyFont="1" applyBorder="1"/>
    <xf numFmtId="2" fontId="1" fillId="0" borderId="3" xfId="0" applyNumberFormat="1" applyFont="1" applyBorder="1"/>
    <xf numFmtId="0" fontId="13" fillId="0" borderId="3" xfId="0" applyFont="1" applyBorder="1" applyAlignment="1">
      <alignment vertical="center"/>
    </xf>
    <xf numFmtId="0" fontId="12" fillId="0" borderId="2" xfId="3" applyFont="1" applyBorder="1"/>
    <xf numFmtId="4" fontId="12" fillId="0" borderId="3" xfId="3" applyNumberFormat="1" applyFont="1" applyBorder="1"/>
    <xf numFmtId="0" fontId="9" fillId="0" borderId="0" xfId="0" applyFont="1"/>
    <xf numFmtId="0" fontId="12" fillId="0" borderId="4" xfId="3" applyFont="1" applyBorder="1"/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4" fillId="0" borderId="0" xfId="0" applyFont="1" applyFill="1" applyBorder="1" applyAlignment="1">
      <alignment horizontal="left"/>
    </xf>
  </cellXfs>
  <cellStyles count="4">
    <cellStyle name="Komma" xfId="1" builtinId="3"/>
    <cellStyle name="Procent" xfId="2" builtinId="5"/>
    <cellStyle name="Standaard" xfId="0" builtinId="0"/>
    <cellStyle name="Standaard 2" xfId="3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9"/>
  <sheetViews>
    <sheetView tabSelected="1" workbookViewId="0">
      <selection sqref="A1:G1"/>
    </sheetView>
  </sheetViews>
  <sheetFormatPr defaultRowHeight="15" x14ac:dyDescent="0.25"/>
  <cols>
    <col min="1" max="1" width="12.5703125" customWidth="1"/>
    <col min="11" max="11" width="8.85546875" customWidth="1"/>
    <col min="12" max="12" width="0.28515625" hidden="1" customWidth="1"/>
    <col min="13" max="13" width="0.140625" hidden="1" customWidth="1"/>
    <col min="14" max="15" width="5.7109375" hidden="1" customWidth="1"/>
    <col min="16" max="16" width="0.140625" hidden="1" customWidth="1"/>
    <col min="17" max="18" width="5.7109375" hidden="1" customWidth="1"/>
    <col min="19" max="19" width="0.28515625" hidden="1" customWidth="1"/>
  </cols>
  <sheetData>
    <row r="1" spans="1:10" ht="18.75" x14ac:dyDescent="0.3">
      <c r="A1" s="55" t="s">
        <v>31</v>
      </c>
      <c r="B1" s="55"/>
      <c r="C1" s="55"/>
      <c r="D1" s="55"/>
      <c r="E1" s="55"/>
      <c r="F1" s="55"/>
      <c r="G1" s="55"/>
      <c r="H1" s="4"/>
      <c r="I1" s="4"/>
    </row>
    <row r="2" spans="1:10" ht="18.75" x14ac:dyDescent="0.3">
      <c r="A2" s="3"/>
      <c r="B2" s="4"/>
      <c r="C2" s="4"/>
      <c r="D2" s="4"/>
      <c r="E2" s="4"/>
      <c r="F2" s="4"/>
      <c r="G2" s="4"/>
      <c r="H2" s="4"/>
      <c r="I2" s="4"/>
    </row>
    <row r="3" spans="1:10" x14ac:dyDescent="0.25">
      <c r="A3" s="15" t="s">
        <v>16</v>
      </c>
      <c r="B3" s="4"/>
      <c r="C3" s="4"/>
      <c r="D3" s="4"/>
      <c r="E3" s="4"/>
      <c r="F3" s="4"/>
      <c r="G3" s="4"/>
      <c r="H3" s="4"/>
      <c r="I3" s="4"/>
    </row>
    <row r="4" spans="1:10" x14ac:dyDescent="0.25">
      <c r="A4" s="16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</row>
    <row r="5" spans="1:10" x14ac:dyDescent="0.25">
      <c r="A5" s="18"/>
      <c r="B5" s="19" t="s">
        <v>9</v>
      </c>
      <c r="C5" s="19" t="s">
        <v>9</v>
      </c>
      <c r="D5" s="19" t="s">
        <v>9</v>
      </c>
      <c r="E5" s="20" t="s">
        <v>9</v>
      </c>
      <c r="F5" s="21" t="s">
        <v>9</v>
      </c>
      <c r="G5" s="21" t="s">
        <v>9</v>
      </c>
      <c r="H5" s="21" t="s">
        <v>9</v>
      </c>
      <c r="I5" s="21" t="s">
        <v>9</v>
      </c>
    </row>
    <row r="6" spans="1:10" x14ac:dyDescent="0.25">
      <c r="A6" s="22" t="s">
        <v>10</v>
      </c>
      <c r="B6" s="23" t="s">
        <v>11</v>
      </c>
      <c r="C6" s="23" t="s">
        <v>11</v>
      </c>
      <c r="D6" s="23" t="s">
        <v>11</v>
      </c>
      <c r="E6" s="24" t="s">
        <v>11</v>
      </c>
      <c r="F6" s="25" t="s">
        <v>11</v>
      </c>
      <c r="G6" s="25" t="s">
        <v>11</v>
      </c>
      <c r="H6" s="25" t="s">
        <v>11</v>
      </c>
      <c r="I6" s="25" t="s">
        <v>11</v>
      </c>
    </row>
    <row r="7" spans="1:10" x14ac:dyDescent="0.25">
      <c r="A7" s="26"/>
      <c r="B7" s="27" t="s">
        <v>12</v>
      </c>
      <c r="C7" s="27" t="s">
        <v>12</v>
      </c>
      <c r="D7" s="27" t="s">
        <v>12</v>
      </c>
      <c r="E7" s="28" t="s">
        <v>12</v>
      </c>
      <c r="F7" s="29" t="s">
        <v>12</v>
      </c>
      <c r="G7" s="29" t="s">
        <v>12</v>
      </c>
      <c r="H7" s="29" t="s">
        <v>12</v>
      </c>
      <c r="I7" s="29" t="s">
        <v>12</v>
      </c>
    </row>
    <row r="8" spans="1:10" x14ac:dyDescent="0.25">
      <c r="A8" s="30">
        <v>15</v>
      </c>
      <c r="B8" s="31">
        <f t="shared" ref="B8:I15" si="0">B36/164.67</f>
        <v>3.1629924985741504</v>
      </c>
      <c r="C8" s="31">
        <f t="shared" si="0"/>
        <v>3.2420673110385034</v>
      </c>
      <c r="D8" s="31"/>
      <c r="E8" s="31"/>
      <c r="F8" s="31"/>
      <c r="G8" s="31"/>
      <c r="H8" s="31"/>
      <c r="I8" s="31"/>
      <c r="J8" s="1"/>
    </row>
    <row r="9" spans="1:10" x14ac:dyDescent="0.25">
      <c r="A9" s="16">
        <v>16</v>
      </c>
      <c r="B9" s="31">
        <f t="shared" si="0"/>
        <v>3.6375087283964431</v>
      </c>
      <c r="C9" s="31">
        <f t="shared" si="0"/>
        <v>3.728446446606354</v>
      </c>
      <c r="D9" s="31">
        <f t="shared" si="0"/>
        <v>3.8477567328977571</v>
      </c>
      <c r="E9" s="31"/>
      <c r="F9" s="31"/>
      <c r="G9" s="31"/>
      <c r="H9" s="31"/>
      <c r="I9" s="31"/>
      <c r="J9" s="2"/>
    </row>
    <row r="10" spans="1:10" x14ac:dyDescent="0.25">
      <c r="A10" s="16">
        <v>17</v>
      </c>
      <c r="B10" s="31">
        <f t="shared" si="0"/>
        <v>4.1648986616127042</v>
      </c>
      <c r="C10" s="31">
        <f t="shared" si="0"/>
        <v>4.2690211281530219</v>
      </c>
      <c r="D10" s="31">
        <f t="shared" si="0"/>
        <v>4.4056298042539179</v>
      </c>
      <c r="E10" s="31">
        <f t="shared" si="0"/>
        <v>4.6391281838793761</v>
      </c>
      <c r="F10" s="31"/>
      <c r="G10" s="31"/>
      <c r="H10" s="31"/>
      <c r="I10" s="31"/>
      <c r="J10" s="2"/>
    </row>
    <row r="11" spans="1:10" x14ac:dyDescent="0.25">
      <c r="A11" s="16">
        <v>18</v>
      </c>
      <c r="B11" s="31">
        <v>5.03</v>
      </c>
      <c r="C11" s="31">
        <f t="shared" si="0"/>
        <v>5.1333883073310886</v>
      </c>
      <c r="D11" s="31">
        <f t="shared" si="0"/>
        <v>5.2976567331656836</v>
      </c>
      <c r="E11" s="31">
        <f t="shared" si="0"/>
        <v>5.5784325400234644</v>
      </c>
      <c r="F11" s="31"/>
      <c r="G11" s="31"/>
      <c r="H11" s="31"/>
      <c r="I11" s="31"/>
      <c r="J11" s="2"/>
    </row>
    <row r="12" spans="1:10" x14ac:dyDescent="0.25">
      <c r="A12" s="16">
        <v>19</v>
      </c>
      <c r="B12" s="31">
        <f t="shared" si="0"/>
        <v>6.0250804639582194</v>
      </c>
      <c r="C12" s="31">
        <f t="shared" si="0"/>
        <v>6.0250804639582194</v>
      </c>
      <c r="D12" s="31">
        <f t="shared" si="0"/>
        <v>6.1341100994136184</v>
      </c>
      <c r="E12" s="31">
        <f t="shared" si="0"/>
        <v>6.45921793468254</v>
      </c>
      <c r="F12" s="31">
        <f t="shared" si="0"/>
        <v>6.8726078825022237</v>
      </c>
      <c r="G12" s="31">
        <f t="shared" si="0"/>
        <v>7.3536904342773779</v>
      </c>
      <c r="H12" s="31"/>
      <c r="I12" s="31"/>
      <c r="J12" s="2"/>
    </row>
    <row r="13" spans="1:10" x14ac:dyDescent="0.25">
      <c r="A13" s="16">
        <v>20</v>
      </c>
      <c r="B13" s="31">
        <v>8.0399999999999991</v>
      </c>
      <c r="C13" s="31">
        <v>8.0399999999999991</v>
      </c>
      <c r="D13" s="31">
        <v>8.0399999999999991</v>
      </c>
      <c r="E13" s="31">
        <f t="shared" si="0"/>
        <v>8.2211638455486682</v>
      </c>
      <c r="F13" s="31">
        <f t="shared" si="0"/>
        <v>8.7473183316637844</v>
      </c>
      <c r="G13" s="31">
        <f t="shared" si="0"/>
        <v>9.3596306148802491</v>
      </c>
      <c r="H13" s="31"/>
      <c r="I13" s="31"/>
      <c r="J13" s="2"/>
    </row>
    <row r="14" spans="1:10" x14ac:dyDescent="0.25">
      <c r="A14" s="16" t="s">
        <v>17</v>
      </c>
      <c r="B14" s="32">
        <v>10.050000000000001</v>
      </c>
      <c r="C14" s="32">
        <v>10.050000000000001</v>
      </c>
      <c r="D14" s="32">
        <v>10.050000000000001</v>
      </c>
      <c r="E14" s="32">
        <v>10.050000000000001</v>
      </c>
      <c r="F14" s="32">
        <f t="shared" si="0"/>
        <v>10.621629651498292</v>
      </c>
      <c r="G14" s="32">
        <f t="shared" si="0"/>
        <v>11.365143727103174</v>
      </c>
      <c r="H14" s="32"/>
      <c r="I14" s="32"/>
      <c r="J14" s="2"/>
    </row>
    <row r="15" spans="1:10" x14ac:dyDescent="0.25">
      <c r="A15" s="16" t="s">
        <v>13</v>
      </c>
      <c r="B15" s="33">
        <v>10.050000000000001</v>
      </c>
      <c r="C15" s="33">
        <f t="shared" si="0"/>
        <v>10.141577937569782</v>
      </c>
      <c r="D15" s="33">
        <f t="shared" si="0"/>
        <v>10.263276872820619</v>
      </c>
      <c r="E15" s="33">
        <f t="shared" si="0"/>
        <v>10.42235766434934</v>
      </c>
      <c r="F15" s="33">
        <f t="shared" si="0"/>
        <v>10.834040792091139</v>
      </c>
      <c r="G15" s="33">
        <f t="shared" si="0"/>
        <v>11.592423647537517</v>
      </c>
      <c r="H15" s="33">
        <f t="shared" si="0"/>
        <v>12.543002386635596</v>
      </c>
      <c r="I15" s="33">
        <f t="shared" si="0"/>
        <v>13.60915758949962</v>
      </c>
      <c r="J15" s="2"/>
    </row>
    <row r="16" spans="1:10" x14ac:dyDescent="0.25">
      <c r="A16" s="30" t="s">
        <v>18</v>
      </c>
      <c r="B16" s="31">
        <f>B44/164.67</f>
        <v>10.161660270119423</v>
      </c>
      <c r="C16" s="34">
        <f t="shared" ref="C16:E19" si="1">C44/164.67</f>
        <v>10.220577116152347</v>
      </c>
      <c r="D16" s="34">
        <f t="shared" si="1"/>
        <v>10.577988336643125</v>
      </c>
      <c r="E16" s="34">
        <f t="shared" si="1"/>
        <v>11.136523920154426</v>
      </c>
      <c r="F16" s="34">
        <f t="shared" ref="F16:I22" si="2">F44/164.67</f>
        <v>11.851414193973421</v>
      </c>
      <c r="G16" s="34">
        <f t="shared" si="2"/>
        <v>12.666832732883959</v>
      </c>
      <c r="H16" s="34">
        <f t="shared" si="2"/>
        <v>13.705624805496551</v>
      </c>
      <c r="I16" s="34">
        <f t="shared" si="2"/>
        <v>14.867329979557104</v>
      </c>
    </row>
    <row r="17" spans="1:9" x14ac:dyDescent="0.25">
      <c r="A17" s="30" t="s">
        <v>19</v>
      </c>
      <c r="B17" s="31">
        <f>B45/164.67</f>
        <v>10.229073788341054</v>
      </c>
      <c r="C17" s="31">
        <f t="shared" si="1"/>
        <v>10.376931806460043</v>
      </c>
      <c r="D17" s="31">
        <f t="shared" si="1"/>
        <v>10.779112699663649</v>
      </c>
      <c r="E17" s="31">
        <f t="shared" si="1"/>
        <v>11.382282290212897</v>
      </c>
      <c r="F17" s="31">
        <f t="shared" si="2"/>
        <v>12.208825414464199</v>
      </c>
      <c r="G17" s="31">
        <f t="shared" si="2"/>
        <v>13.024243953374734</v>
      </c>
      <c r="H17" s="31">
        <f t="shared" si="2"/>
        <v>14.085420862343744</v>
      </c>
      <c r="I17" s="31">
        <f t="shared" si="2"/>
        <v>15.269443039923269</v>
      </c>
    </row>
    <row r="18" spans="1:9" x14ac:dyDescent="0.25">
      <c r="A18" s="30" t="s">
        <v>20</v>
      </c>
      <c r="B18" s="31">
        <f>B46/164.67</f>
        <v>10.434467482131407</v>
      </c>
      <c r="C18" s="31">
        <f t="shared" si="1"/>
        <v>10.53335432960518</v>
      </c>
      <c r="D18" s="31">
        <f t="shared" si="1"/>
        <v>10.980169229846737</v>
      </c>
      <c r="E18" s="31">
        <f t="shared" si="1"/>
        <v>11.63916524561213</v>
      </c>
      <c r="F18" s="31">
        <f t="shared" si="2"/>
        <v>12.566304467792419</v>
      </c>
      <c r="G18" s="31">
        <f t="shared" si="2"/>
        <v>13.370530588524748</v>
      </c>
      <c r="H18" s="31">
        <f t="shared" si="2"/>
        <v>14.465216919190935</v>
      </c>
      <c r="I18" s="31">
        <f t="shared" si="2"/>
        <v>15.671556100289431</v>
      </c>
    </row>
    <row r="19" spans="1:9" x14ac:dyDescent="0.25">
      <c r="A19" s="30" t="s">
        <v>21</v>
      </c>
      <c r="B19" s="35">
        <v>0.02</v>
      </c>
      <c r="C19" s="31">
        <f t="shared" si="1"/>
        <v>10.689713688702328</v>
      </c>
      <c r="D19" s="31">
        <f t="shared" si="1"/>
        <v>11.181225760029816</v>
      </c>
      <c r="E19" s="31">
        <f t="shared" si="1"/>
        <v>11.884923615670605</v>
      </c>
      <c r="F19" s="31">
        <f t="shared" si="2"/>
        <v>12.923715688283192</v>
      </c>
      <c r="G19" s="31">
        <f t="shared" si="2"/>
        <v>13.727941809015526</v>
      </c>
      <c r="H19" s="31">
        <f t="shared" si="2"/>
        <v>14.844945143200691</v>
      </c>
      <c r="I19" s="31">
        <f t="shared" si="2"/>
        <v>16.073669160655594</v>
      </c>
    </row>
    <row r="20" spans="1:9" x14ac:dyDescent="0.25">
      <c r="A20" s="30" t="s">
        <v>22</v>
      </c>
      <c r="B20" s="35">
        <v>0.02</v>
      </c>
      <c r="C20" s="36">
        <v>0.02</v>
      </c>
      <c r="D20" s="31">
        <f>D48/164.67</f>
        <v>11.382282290212897</v>
      </c>
      <c r="E20" s="31">
        <f>E48/164.67</f>
        <v>12.130681985729073</v>
      </c>
      <c r="F20" s="31">
        <f t="shared" si="2"/>
        <v>13.270002323433207</v>
      </c>
      <c r="G20" s="31">
        <f t="shared" si="2"/>
        <v>14.074228444165509</v>
      </c>
      <c r="H20" s="31">
        <f t="shared" si="2"/>
        <v>15.235933618226088</v>
      </c>
      <c r="I20" s="31">
        <f t="shared" si="2"/>
        <v>16.486974639199971</v>
      </c>
    </row>
    <row r="21" spans="1:9" x14ac:dyDescent="0.25">
      <c r="A21" s="16" t="s">
        <v>23</v>
      </c>
      <c r="B21" s="37">
        <f>B49/164.67</f>
        <v>11.073140367777704</v>
      </c>
      <c r="C21" s="36">
        <v>0.02</v>
      </c>
      <c r="D21" s="36">
        <v>0.02</v>
      </c>
      <c r="E21" s="31">
        <f>E49/164.67</f>
        <v>12.387564941128307</v>
      </c>
      <c r="F21" s="31">
        <f t="shared" si="2"/>
        <v>13.627413543923984</v>
      </c>
      <c r="G21" s="31">
        <f t="shared" si="2"/>
        <v>14.43170749749375</v>
      </c>
      <c r="H21" s="31">
        <f t="shared" si="2"/>
        <v>15.615729675073272</v>
      </c>
      <c r="I21" s="31">
        <f t="shared" si="2"/>
        <v>16.889087699566137</v>
      </c>
    </row>
    <row r="22" spans="1:9" x14ac:dyDescent="0.25">
      <c r="A22" s="16" t="s">
        <v>24</v>
      </c>
      <c r="B22" s="38"/>
      <c r="C22" s="37">
        <f>C50/164.67</f>
        <v>11.344009684160419</v>
      </c>
      <c r="D22" s="36">
        <v>0.02</v>
      </c>
      <c r="E22" s="31">
        <f>E50/164.67</f>
        <v>12.63332331118678</v>
      </c>
      <c r="F22" s="31">
        <f t="shared" si="2"/>
        <v>13.984892597252202</v>
      </c>
      <c r="G22" s="31">
        <f t="shared" si="2"/>
        <v>14.777926299806326</v>
      </c>
      <c r="H22" s="31">
        <f t="shared" si="2"/>
        <v>15.995457899083025</v>
      </c>
      <c r="I22" s="31">
        <f t="shared" si="2"/>
        <v>17.291200759932298</v>
      </c>
    </row>
    <row r="23" spans="1:9" x14ac:dyDescent="0.25">
      <c r="A23" s="16" t="s">
        <v>25</v>
      </c>
      <c r="B23" s="38"/>
      <c r="C23" s="38"/>
      <c r="D23" s="36">
        <v>0.02</v>
      </c>
      <c r="E23" s="36">
        <v>0.02</v>
      </c>
      <c r="F23" s="36">
        <v>0.02</v>
      </c>
      <c r="G23" s="31">
        <f>G51/164.67</f>
        <v>15.135405353134542</v>
      </c>
      <c r="H23" s="31">
        <f>H51/164.67</f>
        <v>16.375253955930219</v>
      </c>
      <c r="I23" s="31">
        <f>I51/164.67</f>
        <v>17.693313820298464</v>
      </c>
    </row>
    <row r="24" spans="1:9" x14ac:dyDescent="0.25">
      <c r="A24" s="16" t="s">
        <v>26</v>
      </c>
      <c r="B24" s="38"/>
      <c r="C24" s="38"/>
      <c r="D24" s="37">
        <f>D52/164.67</f>
        <v>12.320548405124892</v>
      </c>
      <c r="E24" s="36">
        <v>0.02</v>
      </c>
      <c r="F24" s="36">
        <v>0.02</v>
      </c>
      <c r="G24" s="36">
        <v>0.02</v>
      </c>
      <c r="H24" s="36">
        <v>0.02</v>
      </c>
      <c r="I24" s="36">
        <v>0.02</v>
      </c>
    </row>
    <row r="25" spans="1:9" x14ac:dyDescent="0.25">
      <c r="A25" s="16" t="s">
        <v>27</v>
      </c>
      <c r="B25" s="38"/>
      <c r="C25" s="38"/>
      <c r="D25" s="38"/>
      <c r="E25" s="36">
        <v>0.02</v>
      </c>
      <c r="F25" s="36">
        <v>0.02</v>
      </c>
      <c r="G25" s="36">
        <v>0.02</v>
      </c>
      <c r="H25" s="36">
        <v>0.02</v>
      </c>
      <c r="I25" s="36">
        <v>0.02</v>
      </c>
    </row>
    <row r="26" spans="1:9" x14ac:dyDescent="0.25">
      <c r="A26" s="16" t="s">
        <v>28</v>
      </c>
      <c r="B26" s="38"/>
      <c r="C26" s="38"/>
      <c r="D26" s="38"/>
      <c r="E26" s="36">
        <v>0.02</v>
      </c>
      <c r="F26" s="36">
        <v>0.02</v>
      </c>
      <c r="G26" s="36">
        <v>0.02</v>
      </c>
      <c r="H26" s="36">
        <v>0.02</v>
      </c>
      <c r="I26" s="36">
        <v>0.02</v>
      </c>
    </row>
    <row r="27" spans="1:9" x14ac:dyDescent="0.25">
      <c r="A27" s="16" t="s">
        <v>29</v>
      </c>
      <c r="B27" s="38"/>
      <c r="C27" s="38"/>
      <c r="D27" s="38"/>
      <c r="E27" s="37">
        <f>E55/164.67</f>
        <v>13.948209748500384</v>
      </c>
      <c r="F27" s="37">
        <f>F55/164.67</f>
        <v>15.440451451439946</v>
      </c>
      <c r="G27" s="36">
        <v>0.02</v>
      </c>
      <c r="H27" s="36">
        <v>0.02</v>
      </c>
      <c r="I27" s="36">
        <v>0.02</v>
      </c>
    </row>
    <row r="28" spans="1:9" x14ac:dyDescent="0.25">
      <c r="A28" s="16" t="s">
        <v>30</v>
      </c>
      <c r="B28" s="38"/>
      <c r="C28" s="38"/>
      <c r="D28" s="38"/>
      <c r="E28" s="38"/>
      <c r="F28" s="38"/>
      <c r="G28" s="37">
        <f>G56/164.67</f>
        <v>16.710710499046364</v>
      </c>
      <c r="H28" s="37">
        <f>H56/164.67</f>
        <v>18.079603540267417</v>
      </c>
      <c r="I28" s="37">
        <f>I56/164.67</f>
        <v>19.534848133984784</v>
      </c>
    </row>
    <row r="29" spans="1:9" x14ac:dyDescent="0.25">
      <c r="A29" s="5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15" t="s">
        <v>14</v>
      </c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16" t="s">
        <v>0</v>
      </c>
      <c r="B32" s="17" t="s">
        <v>1</v>
      </c>
      <c r="C32" s="17" t="s">
        <v>2</v>
      </c>
      <c r="D32" s="17" t="s">
        <v>3</v>
      </c>
      <c r="E32" s="17" t="s">
        <v>4</v>
      </c>
      <c r="F32" s="17" t="s">
        <v>5</v>
      </c>
      <c r="G32" s="17" t="s">
        <v>6</v>
      </c>
      <c r="H32" s="17" t="s">
        <v>7</v>
      </c>
      <c r="I32" s="17" t="s">
        <v>8</v>
      </c>
    </row>
    <row r="33" spans="1:19" x14ac:dyDescent="0.25">
      <c r="A33" s="18"/>
      <c r="B33" s="19" t="s">
        <v>15</v>
      </c>
      <c r="C33" s="19" t="s">
        <v>15</v>
      </c>
      <c r="D33" s="20" t="s">
        <v>15</v>
      </c>
      <c r="E33" s="21" t="s">
        <v>15</v>
      </c>
      <c r="F33" s="20" t="s">
        <v>15</v>
      </c>
      <c r="G33" s="21" t="s">
        <v>15</v>
      </c>
      <c r="H33" s="21" t="s">
        <v>15</v>
      </c>
      <c r="I33" s="21" t="s">
        <v>15</v>
      </c>
    </row>
    <row r="34" spans="1:19" x14ac:dyDescent="0.25">
      <c r="A34" s="22" t="s">
        <v>10</v>
      </c>
      <c r="B34" s="23" t="s">
        <v>11</v>
      </c>
      <c r="C34" s="23" t="s">
        <v>11</v>
      </c>
      <c r="D34" s="24" t="s">
        <v>11</v>
      </c>
      <c r="E34" s="25" t="s">
        <v>11</v>
      </c>
      <c r="F34" s="24" t="s">
        <v>11</v>
      </c>
      <c r="G34" s="25" t="s">
        <v>11</v>
      </c>
      <c r="H34" s="25" t="s">
        <v>11</v>
      </c>
      <c r="I34" s="25" t="s">
        <v>11</v>
      </c>
    </row>
    <row r="35" spans="1:19" x14ac:dyDescent="0.25">
      <c r="A35" s="26"/>
      <c r="B35" s="23" t="s">
        <v>12</v>
      </c>
      <c r="C35" s="23" t="s">
        <v>12</v>
      </c>
      <c r="D35" s="24" t="s">
        <v>12</v>
      </c>
      <c r="E35" s="25" t="s">
        <v>12</v>
      </c>
      <c r="F35" s="24" t="s">
        <v>12</v>
      </c>
      <c r="G35" s="25" t="s">
        <v>12</v>
      </c>
      <c r="H35" s="25" t="s">
        <v>12</v>
      </c>
      <c r="I35" s="25" t="s">
        <v>12</v>
      </c>
    </row>
    <row r="36" spans="1:19" x14ac:dyDescent="0.25">
      <c r="A36" s="30">
        <v>15</v>
      </c>
      <c r="B36" s="39">
        <v>520.84997474020531</v>
      </c>
      <c r="C36" s="39">
        <v>533.87122410871029</v>
      </c>
      <c r="D36" s="39"/>
      <c r="E36" s="39"/>
      <c r="F36" s="39"/>
      <c r="G36" s="39"/>
      <c r="H36" s="39"/>
      <c r="I36" s="39"/>
      <c r="J36" s="1"/>
      <c r="L36" s="10">
        <v>497.07394800000003</v>
      </c>
      <c r="M36" s="11">
        <v>509.50079669999997</v>
      </c>
      <c r="N36" s="11"/>
      <c r="O36" s="11"/>
      <c r="P36" s="11"/>
      <c r="Q36" s="11"/>
      <c r="R36" s="11"/>
      <c r="S36" s="11"/>
    </row>
    <row r="37" spans="1:19" x14ac:dyDescent="0.25">
      <c r="A37" s="30">
        <v>16</v>
      </c>
      <c r="B37" s="39">
        <v>598.98856230504225</v>
      </c>
      <c r="C37" s="39">
        <v>613.96327636266824</v>
      </c>
      <c r="D37" s="39">
        <v>633.61010120627361</v>
      </c>
      <c r="E37" s="39"/>
      <c r="F37" s="39"/>
      <c r="G37" s="39"/>
      <c r="H37" s="39"/>
      <c r="I37" s="39"/>
      <c r="J37" s="2"/>
      <c r="L37" s="7">
        <v>571.64562524999997</v>
      </c>
      <c r="M37" s="11">
        <v>585.93676588124993</v>
      </c>
      <c r="N37" s="11">
        <v>604.68674238944993</v>
      </c>
      <c r="O37" s="11"/>
      <c r="P37" s="11"/>
      <c r="Q37" s="11"/>
      <c r="R37" s="11"/>
      <c r="S37" s="11"/>
    </row>
    <row r="38" spans="1:19" x14ac:dyDescent="0.25">
      <c r="A38" s="30">
        <v>17</v>
      </c>
      <c r="B38" s="39">
        <v>685.83386260776388</v>
      </c>
      <c r="C38" s="39">
        <v>702.979709172958</v>
      </c>
      <c r="D38" s="39">
        <v>725.47505986649264</v>
      </c>
      <c r="E38" s="39">
        <v>763.92523803941674</v>
      </c>
      <c r="F38" s="39"/>
      <c r="G38" s="39"/>
      <c r="H38" s="39"/>
      <c r="I38" s="39"/>
      <c r="J38" s="2"/>
      <c r="L38" s="7">
        <v>654.52656675000003</v>
      </c>
      <c r="M38" s="11">
        <v>670.88973091874993</v>
      </c>
      <c r="N38" s="11">
        <v>692.35820230815</v>
      </c>
      <c r="O38" s="11">
        <v>729.05318703048192</v>
      </c>
      <c r="P38" s="11"/>
      <c r="Q38" s="11"/>
      <c r="R38" s="11"/>
      <c r="S38" s="11"/>
    </row>
    <row r="39" spans="1:19" x14ac:dyDescent="0.25">
      <c r="A39" s="30">
        <v>18</v>
      </c>
      <c r="B39" s="39">
        <v>826.79579999999987</v>
      </c>
      <c r="C39" s="39">
        <v>845.31505256821026</v>
      </c>
      <c r="D39" s="39">
        <v>872.365134250393</v>
      </c>
      <c r="E39" s="39">
        <v>918.60048636566387</v>
      </c>
      <c r="F39" s="39"/>
      <c r="G39" s="39"/>
      <c r="H39" s="39"/>
      <c r="I39" s="39"/>
      <c r="J39" s="2"/>
      <c r="L39" s="7">
        <v>787.05139274999999</v>
      </c>
      <c r="M39" s="11">
        <v>806.72767756874987</v>
      </c>
      <c r="N39" s="11">
        <v>832.54296325094992</v>
      </c>
      <c r="O39" s="11">
        <v>876.66774030325018</v>
      </c>
      <c r="P39" s="11"/>
      <c r="Q39" s="11"/>
      <c r="R39" s="11"/>
      <c r="S39" s="11"/>
    </row>
    <row r="40" spans="1:19" x14ac:dyDescent="0.25">
      <c r="A40" s="30">
        <v>19</v>
      </c>
      <c r="B40" s="39">
        <v>992.15</v>
      </c>
      <c r="C40" s="39">
        <v>992.15</v>
      </c>
      <c r="D40" s="39">
        <v>1010.1039100704405</v>
      </c>
      <c r="E40" s="39">
        <v>1063.6394173041738</v>
      </c>
      <c r="F40" s="39">
        <v>1131.7123400116411</v>
      </c>
      <c r="G40" s="39">
        <v>1210.9322038124558</v>
      </c>
      <c r="H40" s="39"/>
      <c r="I40" s="39"/>
      <c r="J40" s="2"/>
      <c r="L40" s="7">
        <v>911.31987975000004</v>
      </c>
      <c r="M40" s="11">
        <v>934.10287674375002</v>
      </c>
      <c r="N40" s="11">
        <v>963.99416879955004</v>
      </c>
      <c r="O40" s="11">
        <v>1015.0858597459261</v>
      </c>
      <c r="P40" s="11">
        <v>1080.0513547696655</v>
      </c>
      <c r="Q40" s="11">
        <v>1155.6549496035423</v>
      </c>
      <c r="R40" s="11"/>
      <c r="S40" s="11"/>
    </row>
    <row r="41" spans="1:19" x14ac:dyDescent="0.25">
      <c r="A41" s="30">
        <v>20</v>
      </c>
      <c r="B41" s="39">
        <v>1322.9</v>
      </c>
      <c r="C41" s="39">
        <v>1322.9</v>
      </c>
      <c r="D41" s="39">
        <v>1322.9</v>
      </c>
      <c r="E41" s="39">
        <v>1353.779050446499</v>
      </c>
      <c r="F41" s="39">
        <v>1440.4209096750753</v>
      </c>
      <c r="G41" s="39">
        <v>1541.2503733523306</v>
      </c>
      <c r="H41" s="39"/>
      <c r="I41" s="39"/>
      <c r="J41" s="2"/>
      <c r="L41" s="7">
        <v>1159.9097789999998</v>
      </c>
      <c r="M41" s="11">
        <v>1188.9075234749998</v>
      </c>
      <c r="N41" s="11">
        <v>1226.9525642261999</v>
      </c>
      <c r="O41" s="11">
        <v>1291.9810501301884</v>
      </c>
      <c r="P41" s="11">
        <v>1374.6678373385205</v>
      </c>
      <c r="Q41" s="11">
        <v>1470.8945859522171</v>
      </c>
      <c r="R41" s="11"/>
      <c r="S41" s="11"/>
    </row>
    <row r="42" spans="1:19" x14ac:dyDescent="0.25">
      <c r="A42" s="30" t="s">
        <v>17</v>
      </c>
      <c r="B42" s="40">
        <v>1653.6</v>
      </c>
      <c r="C42" s="40">
        <v>1653.6</v>
      </c>
      <c r="D42" s="40">
        <v>1653.6</v>
      </c>
      <c r="E42" s="40">
        <v>1653.6</v>
      </c>
      <c r="F42" s="40">
        <v>1749.0637547122237</v>
      </c>
      <c r="G42" s="40">
        <v>1871.4982175420796</v>
      </c>
      <c r="H42" s="40"/>
      <c r="I42" s="40"/>
      <c r="J42" s="2"/>
      <c r="L42" s="7">
        <v>1408.4467529999999</v>
      </c>
      <c r="M42" s="11">
        <v>1443.6579218249999</v>
      </c>
      <c r="N42" s="11">
        <v>1489.8549753233999</v>
      </c>
      <c r="O42" s="11">
        <v>1568.8172890155399</v>
      </c>
      <c r="P42" s="11">
        <v>1669.2215955125346</v>
      </c>
      <c r="Q42" s="11">
        <v>1786.067107198412</v>
      </c>
      <c r="R42" s="11"/>
      <c r="S42" s="11"/>
    </row>
    <row r="43" spans="1:19" x14ac:dyDescent="0.25">
      <c r="A43" s="30" t="s">
        <v>13</v>
      </c>
      <c r="B43" s="39">
        <v>1653.6</v>
      </c>
      <c r="C43" s="39">
        <v>1670.013638979616</v>
      </c>
      <c r="D43" s="39">
        <v>1690.0538026473712</v>
      </c>
      <c r="E43" s="39">
        <v>1716.2496365884056</v>
      </c>
      <c r="F43" s="39">
        <v>1784.0414972336478</v>
      </c>
      <c r="G43" s="39">
        <v>1908.9244020400029</v>
      </c>
      <c r="H43" s="39">
        <v>2065.4562030072834</v>
      </c>
      <c r="I43" s="39">
        <v>2241.0199802629022</v>
      </c>
      <c r="J43" s="2"/>
      <c r="L43" s="12">
        <v>1578</v>
      </c>
      <c r="M43" s="12">
        <v>1593.78</v>
      </c>
      <c r="N43" s="12">
        <v>1612.90536</v>
      </c>
      <c r="O43" s="12">
        <v>1637.9053930800001</v>
      </c>
      <c r="P43" s="12">
        <v>1702.6026561066601</v>
      </c>
      <c r="Q43" s="12">
        <v>1821.7848420341263</v>
      </c>
      <c r="R43" s="12">
        <v>1971.1711990809249</v>
      </c>
      <c r="S43" s="12">
        <v>2138.7207510028034</v>
      </c>
    </row>
    <row r="44" spans="1:19" x14ac:dyDescent="0.25">
      <c r="A44" s="30" t="s">
        <v>18</v>
      </c>
      <c r="B44" s="39">
        <v>1673.3205966805654</v>
      </c>
      <c r="C44" s="39">
        <v>1683.022433716807</v>
      </c>
      <c r="D44" s="39">
        <v>1741.8773393950232</v>
      </c>
      <c r="E44" s="39">
        <v>1833.8513939318291</v>
      </c>
      <c r="F44" s="39">
        <v>1951.572375321603</v>
      </c>
      <c r="G44" s="39">
        <v>2085.8473461240014</v>
      </c>
      <c r="H44" s="39">
        <v>2256.905236721117</v>
      </c>
      <c r="I44" s="39">
        <v>2448.203227733668</v>
      </c>
      <c r="L44" s="13">
        <v>1596.9359999999999</v>
      </c>
      <c r="M44" s="13">
        <v>1606.1949626040832</v>
      </c>
      <c r="N44" s="13">
        <v>1662.3632293669466</v>
      </c>
      <c r="O44" s="13">
        <v>1750.1388050977146</v>
      </c>
      <c r="P44" s="13">
        <v>1862.4859987613729</v>
      </c>
      <c r="Q44" s="13">
        <v>1990.6315168400179</v>
      </c>
      <c r="R44" s="13">
        <v>2153.8808691282115</v>
      </c>
      <c r="S44" s="13">
        <v>2336.446391348898</v>
      </c>
    </row>
    <row r="45" spans="1:19" x14ac:dyDescent="0.25">
      <c r="A45" s="30" t="s">
        <v>19</v>
      </c>
      <c r="B45" s="39">
        <v>1684.4215807261214</v>
      </c>
      <c r="C45" s="39">
        <v>1708.769360569775</v>
      </c>
      <c r="D45" s="39">
        <v>1774.9964882536131</v>
      </c>
      <c r="E45" s="39">
        <v>1874.3204247293577</v>
      </c>
      <c r="F45" s="39">
        <v>2010.4272809998195</v>
      </c>
      <c r="G45" s="39">
        <v>2144.7022518022172</v>
      </c>
      <c r="H45" s="39">
        <v>2319.4462534021441</v>
      </c>
      <c r="I45" s="39">
        <v>2514.4191853841644</v>
      </c>
      <c r="L45" s="13">
        <v>1607.5302406332298</v>
      </c>
      <c r="M45" s="13">
        <v>1630.7665805369736</v>
      </c>
      <c r="N45" s="13">
        <v>1693.9705383348512</v>
      </c>
      <c r="O45" s="13">
        <v>1788.7604848247699</v>
      </c>
      <c r="P45" s="13">
        <v>1918.6542655242365</v>
      </c>
      <c r="Q45" s="13">
        <v>2046.7997836028812</v>
      </c>
      <c r="R45" s="13">
        <v>2213.5669814085818</v>
      </c>
      <c r="S45" s="13">
        <v>2399.639689008844</v>
      </c>
    </row>
    <row r="46" spans="1:19" x14ac:dyDescent="0.25">
      <c r="A46" s="30" t="s">
        <v>20</v>
      </c>
      <c r="B46" s="39">
        <v>1718.2437602825785</v>
      </c>
      <c r="C46" s="39">
        <v>1734.5274574560847</v>
      </c>
      <c r="D46" s="39">
        <v>1808.1044670788619</v>
      </c>
      <c r="E46" s="39">
        <v>1916.6213409949492</v>
      </c>
      <c r="F46" s="39">
        <v>2069.2933567113773</v>
      </c>
      <c r="G46" s="39">
        <v>2201.7252720123702</v>
      </c>
      <c r="H46" s="39">
        <v>2381.9872700831711</v>
      </c>
      <c r="I46" s="39">
        <v>2580.6351430346604</v>
      </c>
      <c r="L46" s="13">
        <v>1639.8084879931894</v>
      </c>
      <c r="M46" s="13">
        <v>1655.3488586077958</v>
      </c>
      <c r="N46" s="13">
        <v>1725.5671871648244</v>
      </c>
      <c r="O46" s="13">
        <v>1829.1304271726463</v>
      </c>
      <c r="P46" s="13">
        <v>1974.8331924250317</v>
      </c>
      <c r="Q46" s="13">
        <v>2101.2197877449235</v>
      </c>
      <c r="R46" s="13">
        <v>2273.2530936889525</v>
      </c>
      <c r="S46" s="13">
        <v>2462.83298666879</v>
      </c>
    </row>
    <row r="47" spans="1:19" x14ac:dyDescent="0.25">
      <c r="A47" s="30" t="s">
        <v>21</v>
      </c>
      <c r="B47" s="42">
        <v>0.02</v>
      </c>
      <c r="C47" s="39">
        <v>1760.2751531186123</v>
      </c>
      <c r="D47" s="39">
        <v>1841.2124459041097</v>
      </c>
      <c r="E47" s="39">
        <v>1957.0903717924782</v>
      </c>
      <c r="F47" s="39">
        <v>2128.1482623895931</v>
      </c>
      <c r="G47" s="39">
        <v>2260.5801776905864</v>
      </c>
      <c r="H47" s="39">
        <v>2444.5171167308577</v>
      </c>
      <c r="I47" s="39">
        <v>2646.8511006851563</v>
      </c>
      <c r="L47" s="8">
        <v>0.02</v>
      </c>
      <c r="M47" s="13">
        <v>1679.9212102552328</v>
      </c>
      <c r="N47" s="13">
        <v>1757.163835994797</v>
      </c>
      <c r="O47" s="13">
        <v>1867.7521068997019</v>
      </c>
      <c r="P47" s="13">
        <v>2031.0014591878953</v>
      </c>
      <c r="Q47" s="13">
        <v>2157.3880545077868</v>
      </c>
      <c r="R47" s="13">
        <v>2332.9285458313916</v>
      </c>
      <c r="S47" s="13">
        <v>2526.0262843287351</v>
      </c>
    </row>
    <row r="48" spans="1:19" x14ac:dyDescent="0.25">
      <c r="A48" s="30" t="s">
        <v>22</v>
      </c>
      <c r="B48" s="42">
        <v>0.02</v>
      </c>
      <c r="C48" s="42">
        <v>0.02</v>
      </c>
      <c r="D48" s="39">
        <v>1874.3204247293577</v>
      </c>
      <c r="E48" s="39">
        <v>1997.5594025900061</v>
      </c>
      <c r="F48" s="39">
        <v>2185.1712825997461</v>
      </c>
      <c r="G48" s="39">
        <v>2317.6031979007344</v>
      </c>
      <c r="H48" s="39">
        <v>2508.9011889132898</v>
      </c>
      <c r="I48" s="39">
        <v>2714.9101138370588</v>
      </c>
      <c r="L48" s="8">
        <v>0.02</v>
      </c>
      <c r="M48" s="8">
        <v>0.02</v>
      </c>
      <c r="N48" s="13">
        <v>1788.7604848247699</v>
      </c>
      <c r="O48" s="13">
        <v>1906.373786626757</v>
      </c>
      <c r="P48" s="13">
        <v>2085.4214633299371</v>
      </c>
      <c r="Q48" s="13">
        <v>2211.8080586498277</v>
      </c>
      <c r="R48" s="13">
        <v>2394.3735808705155</v>
      </c>
      <c r="S48" s="13">
        <v>2590.9785047474352</v>
      </c>
    </row>
    <row r="49" spans="1:19" x14ac:dyDescent="0.25">
      <c r="A49" s="30" t="s">
        <v>23</v>
      </c>
      <c r="B49" s="41">
        <f>B46*1.02^3</f>
        <v>1823.4140243619545</v>
      </c>
      <c r="C49" s="42">
        <v>0.02</v>
      </c>
      <c r="D49" s="42">
        <v>0.02</v>
      </c>
      <c r="E49" s="39">
        <v>2039.8603188555983</v>
      </c>
      <c r="F49" s="39">
        <v>2244.0261882779623</v>
      </c>
      <c r="G49" s="39">
        <v>2376.4692736122956</v>
      </c>
      <c r="H49" s="39">
        <v>2571.4422055943155</v>
      </c>
      <c r="I49" s="39">
        <v>2781.1260714875552</v>
      </c>
      <c r="L49" s="14">
        <v>1738.1969972727809</v>
      </c>
      <c r="M49" s="8">
        <v>0.02</v>
      </c>
      <c r="N49" s="8">
        <v>0.02</v>
      </c>
      <c r="O49" s="13">
        <v>1946.743728974634</v>
      </c>
      <c r="P49" s="13">
        <v>2141.5897300928004</v>
      </c>
      <c r="Q49" s="13">
        <v>2267.9869855506231</v>
      </c>
      <c r="R49" s="13">
        <v>2454.0596931508853</v>
      </c>
      <c r="S49" s="13">
        <v>2654.1718024073807</v>
      </c>
    </row>
    <row r="50" spans="1:19" x14ac:dyDescent="0.25">
      <c r="A50" s="30" t="s">
        <v>24</v>
      </c>
      <c r="B50" s="39"/>
      <c r="C50" s="41">
        <f>C47*1.02^3</f>
        <v>1868.018074690696</v>
      </c>
      <c r="D50" s="42">
        <v>0.02</v>
      </c>
      <c r="E50" s="39">
        <v>2080.3293496531269</v>
      </c>
      <c r="F50" s="39">
        <v>2302.89226398952</v>
      </c>
      <c r="G50" s="39">
        <v>2433.4811237891076</v>
      </c>
      <c r="H50" s="39">
        <v>2633.9720522420016</v>
      </c>
      <c r="I50" s="39">
        <v>2847.3420291380512</v>
      </c>
      <c r="L50" s="7"/>
      <c r="M50" s="14">
        <v>1780.716482870547</v>
      </c>
      <c r="N50" s="8">
        <v>0.02</v>
      </c>
      <c r="O50" s="13">
        <v>1985.3654087016894</v>
      </c>
      <c r="P50" s="13">
        <v>2197.7686569935954</v>
      </c>
      <c r="Q50" s="13">
        <v>2322.3963295547337</v>
      </c>
      <c r="R50" s="13">
        <v>2513.7351452933244</v>
      </c>
      <c r="S50" s="13">
        <v>2717.3651000673262</v>
      </c>
    </row>
    <row r="51" spans="1:19" x14ac:dyDescent="0.25">
      <c r="A51" s="30" t="s">
        <v>25</v>
      </c>
      <c r="B51" s="39"/>
      <c r="C51" s="39"/>
      <c r="D51" s="42">
        <v>0.02</v>
      </c>
      <c r="E51" s="42">
        <v>0.02</v>
      </c>
      <c r="F51" s="42">
        <v>0.02</v>
      </c>
      <c r="G51" s="39">
        <v>2492.3471995006648</v>
      </c>
      <c r="H51" s="39">
        <v>2696.5130689230291</v>
      </c>
      <c r="I51" s="39">
        <v>2913.5579867885476</v>
      </c>
      <c r="L51" s="7"/>
      <c r="M51" s="7"/>
      <c r="N51" s="8">
        <v>0.02</v>
      </c>
      <c r="O51" s="8">
        <v>0.02</v>
      </c>
      <c r="P51" s="8">
        <v>0.02</v>
      </c>
      <c r="Q51" s="13">
        <v>2378.5752564555282</v>
      </c>
      <c r="R51" s="13">
        <v>2573.4212575736947</v>
      </c>
      <c r="S51" s="13">
        <v>2780.5583977272722</v>
      </c>
    </row>
    <row r="52" spans="1:19" x14ac:dyDescent="0.25">
      <c r="A52" s="30" t="s">
        <v>26</v>
      </c>
      <c r="B52" s="39"/>
      <c r="C52" s="39"/>
      <c r="D52" s="41">
        <f>D48*1.02^4</f>
        <v>2028.824705871916</v>
      </c>
      <c r="E52" s="42">
        <v>0.02</v>
      </c>
      <c r="F52" s="42">
        <v>0.02</v>
      </c>
      <c r="G52" s="42">
        <v>0.02</v>
      </c>
      <c r="H52" s="42">
        <v>0.02</v>
      </c>
      <c r="I52" s="42">
        <v>0.02</v>
      </c>
      <c r="L52" s="7"/>
      <c r="M52" s="7"/>
      <c r="N52" s="14">
        <v>1931.8613236107517</v>
      </c>
      <c r="O52" s="8">
        <v>0.02</v>
      </c>
      <c r="P52" s="8">
        <v>0.02</v>
      </c>
      <c r="Q52" s="8">
        <v>0.02</v>
      </c>
      <c r="R52" s="8">
        <v>0.02</v>
      </c>
      <c r="S52" s="8">
        <v>0.02</v>
      </c>
    </row>
    <row r="53" spans="1:19" x14ac:dyDescent="0.25">
      <c r="A53" s="30" t="s">
        <v>27</v>
      </c>
      <c r="B53" s="39"/>
      <c r="C53" s="39"/>
      <c r="D53" s="39"/>
      <c r="E53" s="42">
        <v>0.02</v>
      </c>
      <c r="F53" s="42">
        <v>0.02</v>
      </c>
      <c r="G53" s="42">
        <v>0.02</v>
      </c>
      <c r="H53" s="42">
        <v>0.02</v>
      </c>
      <c r="I53" s="42">
        <v>0.02</v>
      </c>
      <c r="L53" s="7"/>
      <c r="M53" s="7"/>
      <c r="N53" s="7"/>
      <c r="O53" s="8">
        <v>0.02</v>
      </c>
      <c r="P53" s="8">
        <v>0.02</v>
      </c>
      <c r="Q53" s="8">
        <v>0.02</v>
      </c>
      <c r="R53" s="8">
        <v>0.02</v>
      </c>
      <c r="S53" s="8">
        <v>0.02</v>
      </c>
    </row>
    <row r="54" spans="1:19" x14ac:dyDescent="0.25">
      <c r="A54" s="30" t="s">
        <v>28</v>
      </c>
      <c r="B54" s="39"/>
      <c r="C54" s="39"/>
      <c r="D54" s="39"/>
      <c r="E54" s="42">
        <v>0.02</v>
      </c>
      <c r="F54" s="42">
        <v>0.02</v>
      </c>
      <c r="G54" s="42">
        <v>0.02</v>
      </c>
      <c r="H54" s="42">
        <v>0.02</v>
      </c>
      <c r="I54" s="42">
        <v>0.02</v>
      </c>
      <c r="L54" s="7"/>
      <c r="M54" s="7"/>
      <c r="N54" s="7"/>
      <c r="O54" s="8">
        <v>0.02</v>
      </c>
      <c r="P54" s="8">
        <v>0.02</v>
      </c>
      <c r="Q54" s="8">
        <v>0.02</v>
      </c>
      <c r="R54" s="8">
        <v>0.02</v>
      </c>
      <c r="S54" s="8">
        <v>0.02</v>
      </c>
    </row>
    <row r="55" spans="1:19" x14ac:dyDescent="0.25">
      <c r="A55" s="30" t="s">
        <v>29</v>
      </c>
      <c r="B55" s="39"/>
      <c r="C55" s="39"/>
      <c r="D55" s="39"/>
      <c r="E55" s="41">
        <f>E50*1.02^5</f>
        <v>2296.851699285558</v>
      </c>
      <c r="F55" s="41">
        <f>F50*1.02^5</f>
        <v>2542.5791405086156</v>
      </c>
      <c r="G55" s="42">
        <v>0.02</v>
      </c>
      <c r="H55" s="42">
        <v>0.02</v>
      </c>
      <c r="I55" s="42">
        <v>0.02</v>
      </c>
      <c r="L55" s="7"/>
      <c r="M55" s="7"/>
      <c r="N55" s="7"/>
      <c r="O55" s="14">
        <v>2183.9019495718585</v>
      </c>
      <c r="P55" s="14">
        <v>2417.5455226929553</v>
      </c>
      <c r="Q55" s="8">
        <v>0.02</v>
      </c>
      <c r="R55" s="8">
        <v>0.02</v>
      </c>
      <c r="S55" s="8">
        <v>0.02</v>
      </c>
    </row>
    <row r="56" spans="1:19" x14ac:dyDescent="0.25">
      <c r="A56" s="30" t="s">
        <v>30</v>
      </c>
      <c r="B56" s="39"/>
      <c r="C56" s="39"/>
      <c r="D56" s="39"/>
      <c r="E56" s="39"/>
      <c r="F56" s="39"/>
      <c r="G56" s="41">
        <f>G51*1.02^5</f>
        <v>2751.7526978779647</v>
      </c>
      <c r="H56" s="41">
        <f>H51*1.02^5</f>
        <v>2977.1683149758351</v>
      </c>
      <c r="I56" s="41">
        <f>I51*1.02^5</f>
        <v>3216.8034422232745</v>
      </c>
      <c r="L56" s="7"/>
      <c r="M56" s="7"/>
      <c r="N56" s="7"/>
      <c r="O56" s="7"/>
      <c r="P56" s="7"/>
      <c r="Q56" s="14">
        <v>2616.4327821010811</v>
      </c>
      <c r="R56" s="14">
        <v>2830.7633833310642</v>
      </c>
      <c r="S56" s="14">
        <v>3058.6142374999995</v>
      </c>
    </row>
    <row r="57" spans="1:19" x14ac:dyDescent="0.25">
      <c r="A57" s="5"/>
      <c r="B57" s="9"/>
      <c r="C57" s="9"/>
      <c r="D57" s="9"/>
      <c r="E57" s="9"/>
      <c r="F57" s="9"/>
      <c r="G57" s="9"/>
      <c r="H57" s="9"/>
      <c r="I57" s="9"/>
    </row>
    <row r="58" spans="1:19" x14ac:dyDescent="0.25">
      <c r="A58" s="5"/>
      <c r="B58" s="9"/>
      <c r="C58" s="9"/>
      <c r="D58" s="9"/>
      <c r="E58" s="9"/>
      <c r="F58" s="9"/>
      <c r="G58" s="9"/>
      <c r="H58" s="9"/>
      <c r="I58" s="9"/>
    </row>
    <row r="59" spans="1:19" x14ac:dyDescent="0.25">
      <c r="A59" s="5"/>
      <c r="B59" s="9"/>
      <c r="C59" s="9"/>
      <c r="D59" s="9"/>
      <c r="E59" s="9"/>
      <c r="F59" s="9"/>
      <c r="G59" s="9"/>
      <c r="H59" s="9"/>
      <c r="I59" s="9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78AA4-5D25-4EC5-BBE8-E910565DC1D7}">
  <dimension ref="A1:J39"/>
  <sheetViews>
    <sheetView workbookViewId="0"/>
  </sheetViews>
  <sheetFormatPr defaultRowHeight="15" x14ac:dyDescent="0.25"/>
  <cols>
    <col min="1" max="1" width="40.42578125" customWidth="1"/>
    <col min="2" max="8" width="9.42578125" bestFit="1" customWidth="1"/>
  </cols>
  <sheetData>
    <row r="1" spans="1:8" ht="18" x14ac:dyDescent="0.25">
      <c r="A1" s="43" t="s">
        <v>60</v>
      </c>
      <c r="B1" s="44"/>
      <c r="C1" s="44"/>
      <c r="D1" s="44"/>
      <c r="E1" s="44"/>
      <c r="F1" s="44"/>
      <c r="G1" s="44"/>
      <c r="H1" s="44"/>
    </row>
    <row r="2" spans="1:8" x14ac:dyDescent="0.25">
      <c r="A2" s="44" t="s">
        <v>32</v>
      </c>
      <c r="B2" s="44"/>
      <c r="C2" s="44"/>
      <c r="D2" s="44"/>
      <c r="E2" s="44"/>
      <c r="F2" s="44"/>
      <c r="G2" s="44"/>
      <c r="H2" s="44"/>
    </row>
    <row r="3" spans="1:8" x14ac:dyDescent="0.25">
      <c r="A3" s="44" t="s">
        <v>33</v>
      </c>
      <c r="B3" s="44"/>
      <c r="C3" s="44"/>
      <c r="D3" s="44"/>
      <c r="E3" s="44"/>
      <c r="F3" s="44"/>
      <c r="G3" s="44"/>
      <c r="H3" s="44"/>
    </row>
    <row r="4" spans="1:8" x14ac:dyDescent="0.25">
      <c r="A4" s="44" t="s">
        <v>34</v>
      </c>
      <c r="B4" s="44"/>
      <c r="C4" s="44"/>
      <c r="D4" s="44"/>
      <c r="E4" s="44"/>
      <c r="F4" s="44"/>
      <c r="G4" s="44"/>
      <c r="H4" s="44"/>
    </row>
    <row r="5" spans="1:8" x14ac:dyDescent="0.25">
      <c r="A5" s="44" t="s">
        <v>35</v>
      </c>
      <c r="B5" s="44"/>
      <c r="C5" s="44"/>
      <c r="D5" s="44"/>
      <c r="E5" s="44"/>
      <c r="F5" s="44"/>
      <c r="G5" s="44"/>
      <c r="H5" s="44"/>
    </row>
    <row r="6" spans="1:8" x14ac:dyDescent="0.25">
      <c r="A6" s="44"/>
      <c r="B6" s="44"/>
      <c r="C6" s="44"/>
      <c r="D6" s="44"/>
      <c r="E6" s="44"/>
      <c r="F6" s="44"/>
      <c r="G6" s="44"/>
      <c r="H6" s="44"/>
    </row>
    <row r="7" spans="1:8" x14ac:dyDescent="0.25">
      <c r="A7" s="45" t="s">
        <v>36</v>
      </c>
      <c r="B7" s="44"/>
      <c r="C7" s="44"/>
      <c r="D7" s="44"/>
      <c r="E7" s="44"/>
      <c r="F7" s="44"/>
      <c r="G7" s="44"/>
      <c r="H7" s="44"/>
    </row>
    <row r="8" spans="1:8" x14ac:dyDescent="0.25">
      <c r="A8" s="46" t="s">
        <v>37</v>
      </c>
      <c r="B8" s="46" t="s">
        <v>38</v>
      </c>
      <c r="C8" s="46" t="s">
        <v>39</v>
      </c>
      <c r="D8" s="46" t="s">
        <v>40</v>
      </c>
      <c r="E8" s="46" t="s">
        <v>41</v>
      </c>
      <c r="F8" s="46" t="s">
        <v>42</v>
      </c>
      <c r="G8" s="46" t="s">
        <v>43</v>
      </c>
      <c r="H8" s="46" t="s">
        <v>44</v>
      </c>
    </row>
    <row r="9" spans="1:8" x14ac:dyDescent="0.25">
      <c r="A9" s="46" t="s">
        <v>45</v>
      </c>
      <c r="B9" s="47">
        <v>496.11026167499995</v>
      </c>
      <c r="C9" s="47"/>
      <c r="D9" s="47"/>
      <c r="E9" s="47"/>
      <c r="F9" s="47"/>
      <c r="G9" s="47"/>
      <c r="H9" s="47"/>
    </row>
    <row r="10" spans="1:8" x14ac:dyDescent="0.25">
      <c r="A10" s="46" t="s">
        <v>46</v>
      </c>
      <c r="B10" s="47">
        <v>570.51400798499992</v>
      </c>
      <c r="C10" s="47">
        <v>590.19458192789784</v>
      </c>
      <c r="D10" s="47">
        <v>648.19831662727574</v>
      </c>
      <c r="E10" s="47"/>
      <c r="F10" s="47"/>
      <c r="G10" s="47"/>
      <c r="H10" s="47"/>
    </row>
    <row r="11" spans="1:8" x14ac:dyDescent="0.25">
      <c r="A11" s="46" t="s">
        <v>47</v>
      </c>
      <c r="B11" s="47">
        <v>653.2075802249999</v>
      </c>
      <c r="C11" s="47">
        <v>675.76325333293698</v>
      </c>
      <c r="D11" s="47">
        <v>742.15822423598786</v>
      </c>
      <c r="E11" s="47" t="s">
        <v>48</v>
      </c>
      <c r="F11" s="47" t="s">
        <v>48</v>
      </c>
      <c r="G11" s="47" t="s">
        <v>48</v>
      </c>
      <c r="H11" s="47" t="s">
        <v>48</v>
      </c>
    </row>
    <row r="12" spans="1:8" x14ac:dyDescent="0.25">
      <c r="A12" s="46" t="s">
        <v>49</v>
      </c>
      <c r="B12" s="47">
        <v>785.48659274999989</v>
      </c>
      <c r="C12" s="47">
        <v>785.48659274999989</v>
      </c>
      <c r="D12" s="47">
        <v>830.00843437352876</v>
      </c>
      <c r="E12" s="47">
        <v>912.99940576828931</v>
      </c>
      <c r="F12" s="47" t="s">
        <v>48</v>
      </c>
      <c r="G12" s="47" t="s">
        <v>48</v>
      </c>
      <c r="H12" s="47" t="s">
        <v>48</v>
      </c>
    </row>
    <row r="13" spans="1:8" x14ac:dyDescent="0.25">
      <c r="A13" s="46" t="s">
        <v>50</v>
      </c>
      <c r="B13" s="47">
        <v>909.52695110999991</v>
      </c>
      <c r="C13" s="47">
        <v>909.52695110999991</v>
      </c>
      <c r="D13" s="47">
        <v>957.65394509528755</v>
      </c>
      <c r="E13" s="47">
        <v>1053.4566339879439</v>
      </c>
      <c r="F13" s="47" t="s">
        <v>48</v>
      </c>
      <c r="G13" s="47" t="s">
        <v>48</v>
      </c>
      <c r="H13" s="47" t="s">
        <v>48</v>
      </c>
    </row>
    <row r="14" spans="1:8" x14ac:dyDescent="0.25">
      <c r="A14" s="46" t="s">
        <v>51</v>
      </c>
      <c r="B14" s="47">
        <v>1157.5564960649997</v>
      </c>
      <c r="C14" s="47">
        <v>1157.5564960649997</v>
      </c>
      <c r="D14" s="47">
        <v>1157.5564960649997</v>
      </c>
      <c r="E14" s="47">
        <v>1234.0162930058063</v>
      </c>
      <c r="F14" s="47">
        <v>1311.9725226783632</v>
      </c>
      <c r="G14" s="47">
        <v>1453.7460232436915</v>
      </c>
      <c r="H14" s="47" t="s">
        <v>48</v>
      </c>
    </row>
    <row r="15" spans="1:8" x14ac:dyDescent="0.25">
      <c r="A15" s="46" t="s">
        <v>52</v>
      </c>
      <c r="B15" s="47">
        <v>1405.6372127849997</v>
      </c>
      <c r="C15" s="47">
        <v>1405.6372127849997</v>
      </c>
      <c r="D15" s="47">
        <v>1405.6372127849997</v>
      </c>
      <c r="E15" s="47">
        <v>1454.7441964391612</v>
      </c>
      <c r="F15" s="47">
        <v>1546.6419440396508</v>
      </c>
      <c r="G15" s="47">
        <v>1713.7646561954225</v>
      </c>
      <c r="H15" s="47" t="s">
        <v>48</v>
      </c>
    </row>
    <row r="16" spans="1:8" x14ac:dyDescent="0.25">
      <c r="A16" s="48" t="s">
        <v>53</v>
      </c>
      <c r="B16" s="47">
        <v>1653.6667577399999</v>
      </c>
      <c r="C16" s="47">
        <v>1653.6667577399999</v>
      </c>
      <c r="D16" s="47">
        <v>1653.6667577399999</v>
      </c>
      <c r="E16" s="47">
        <v>1705.5708608436003</v>
      </c>
      <c r="F16" s="47">
        <v>1813.2967834008223</v>
      </c>
      <c r="G16" s="47">
        <v>2009.2458599268596</v>
      </c>
      <c r="H16" s="47" t="s">
        <v>48</v>
      </c>
    </row>
    <row r="17" spans="1:10" x14ac:dyDescent="0.25">
      <c r="A17" s="48" t="s">
        <v>54</v>
      </c>
      <c r="B17" s="47">
        <v>1661.226477644029</v>
      </c>
      <c r="C17" s="47">
        <v>1661.2264776440309</v>
      </c>
      <c r="D17" s="47">
        <v>1824.1340923802063</v>
      </c>
      <c r="E17" s="47">
        <v>2006.5584705544411</v>
      </c>
      <c r="F17" s="47">
        <v>2133.2716216980143</v>
      </c>
      <c r="G17" s="47">
        <v>2363.8057541066414</v>
      </c>
      <c r="H17" s="47">
        <v>2600.1863295173061</v>
      </c>
    </row>
    <row r="18" spans="1:10" x14ac:dyDescent="0.25">
      <c r="A18" s="48" t="s">
        <v>55</v>
      </c>
      <c r="B18" s="47"/>
      <c r="C18" s="47">
        <v>1687.4282403457232</v>
      </c>
      <c r="D18" s="47">
        <v>1853.3224316455323</v>
      </c>
      <c r="E18" s="47">
        <v>2038.6206711078223</v>
      </c>
      <c r="F18" s="47">
        <v>2167.4069511958323</v>
      </c>
      <c r="G18" s="47">
        <v>2401.6047082999203</v>
      </c>
      <c r="H18" s="47">
        <v>2641.7695667043972</v>
      </c>
    </row>
    <row r="19" spans="1:10" x14ac:dyDescent="0.25">
      <c r="A19" s="48" t="s">
        <v>56</v>
      </c>
      <c r="B19" s="47"/>
      <c r="C19" s="47">
        <v>1714.7299225822501</v>
      </c>
      <c r="D19" s="47">
        <v>1882.4778641022169</v>
      </c>
      <c r="E19" s="47">
        <v>2070.72674740606</v>
      </c>
      <c r="F19" s="47">
        <v>2201.5093738850087</v>
      </c>
      <c r="G19" s="47">
        <v>2439.4256003656265</v>
      </c>
      <c r="H19" s="47">
        <v>2683.3528038914892</v>
      </c>
    </row>
    <row r="20" spans="1:10" x14ac:dyDescent="0.25">
      <c r="A20" s="48" t="s">
        <v>57</v>
      </c>
      <c r="B20" s="47"/>
      <c r="C20" s="47" t="s">
        <v>48</v>
      </c>
      <c r="D20" s="47">
        <v>1911.6881412399707</v>
      </c>
      <c r="E20" s="47">
        <v>2102.8218547680831</v>
      </c>
      <c r="F20" s="47">
        <v>2235.6227655103989</v>
      </c>
      <c r="G20" s="47">
        <v>2477.2135856226901</v>
      </c>
      <c r="H20" s="47">
        <v>2724.9579789510085</v>
      </c>
    </row>
    <row r="21" spans="1:10" x14ac:dyDescent="0.25">
      <c r="A21" s="48" t="s">
        <v>58</v>
      </c>
      <c r="B21" s="47"/>
      <c r="C21" s="47" t="s">
        <v>48</v>
      </c>
      <c r="D21" s="47">
        <v>1940.854542632869</v>
      </c>
      <c r="E21" s="47">
        <v>2134.9169621301062</v>
      </c>
      <c r="F21" s="47">
        <v>2269.7580950082183</v>
      </c>
      <c r="G21" s="47">
        <v>2515.0235087521828</v>
      </c>
      <c r="H21" s="47">
        <v>2766.5302472018871</v>
      </c>
    </row>
    <row r="22" spans="1:10" x14ac:dyDescent="0.25">
      <c r="A22" s="48" t="s">
        <v>59</v>
      </c>
      <c r="B22" s="47"/>
      <c r="C22" s="47" t="s">
        <v>48</v>
      </c>
      <c r="D22" s="47" t="s">
        <v>48</v>
      </c>
      <c r="E22" s="47" t="s">
        <v>48</v>
      </c>
      <c r="F22" s="47" t="s">
        <v>48</v>
      </c>
      <c r="G22" s="47">
        <v>2552.8334318816756</v>
      </c>
      <c r="H22" s="47">
        <v>2808.1244533251934</v>
      </c>
    </row>
    <row r="23" spans="1:10" x14ac:dyDescent="0.25">
      <c r="A23" s="44"/>
      <c r="B23" s="44"/>
      <c r="C23" s="44"/>
      <c r="D23" s="44"/>
      <c r="E23" s="44"/>
      <c r="F23" s="44"/>
      <c r="G23" s="44"/>
      <c r="H23" s="44"/>
    </row>
    <row r="24" spans="1:10" x14ac:dyDescent="0.25">
      <c r="A24" s="45" t="s">
        <v>16</v>
      </c>
      <c r="B24" s="44"/>
      <c r="C24" s="44"/>
      <c r="D24" s="44"/>
      <c r="E24" s="44"/>
      <c r="F24" s="44"/>
      <c r="G24" s="44"/>
      <c r="H24" s="44"/>
    </row>
    <row r="25" spans="1:10" x14ac:dyDescent="0.25">
      <c r="A25" s="46" t="s">
        <v>37</v>
      </c>
      <c r="B25" s="46" t="s">
        <v>38</v>
      </c>
      <c r="C25" s="46" t="s">
        <v>39</v>
      </c>
      <c r="D25" s="46" t="s">
        <v>40</v>
      </c>
      <c r="E25" s="46" t="s">
        <v>41</v>
      </c>
      <c r="F25" s="46" t="s">
        <v>42</v>
      </c>
      <c r="G25" s="46" t="s">
        <v>43</v>
      </c>
      <c r="H25" s="46" t="s">
        <v>44</v>
      </c>
    </row>
    <row r="26" spans="1:10" x14ac:dyDescent="0.25">
      <c r="A26" s="49" t="s">
        <v>45</v>
      </c>
      <c r="B26" s="50">
        <f t="shared" ref="B26:H39" si="0">B9/$J$26</f>
        <v>3.0127543673711057</v>
      </c>
      <c r="C26" s="50"/>
      <c r="D26" s="50"/>
      <c r="E26" s="50"/>
      <c r="F26" s="50"/>
      <c r="G26" s="50"/>
      <c r="H26" s="50"/>
      <c r="J26" s="51">
        <v>164.67</v>
      </c>
    </row>
    <row r="27" spans="1:10" x14ac:dyDescent="0.25">
      <c r="A27" s="52" t="s">
        <v>46</v>
      </c>
      <c r="B27" s="50">
        <f t="shared" si="0"/>
        <v>3.464589834122791</v>
      </c>
      <c r="C27" s="50">
        <f t="shared" si="0"/>
        <v>3.5841050703096977</v>
      </c>
      <c r="D27" s="50">
        <f>D10/$J$26</f>
        <v>3.9363473409077292</v>
      </c>
      <c r="E27" s="50"/>
      <c r="F27" s="50"/>
      <c r="G27" s="50"/>
      <c r="H27" s="50"/>
    </row>
    <row r="28" spans="1:10" x14ac:dyDescent="0.25">
      <c r="A28" s="52" t="s">
        <v>47</v>
      </c>
      <c r="B28" s="50">
        <f t="shared" si="0"/>
        <v>3.9667673542539621</v>
      </c>
      <c r="C28" s="50">
        <f t="shared" si="0"/>
        <v>4.1037423533912492</v>
      </c>
      <c r="D28" s="50">
        <f t="shared" si="0"/>
        <v>4.5069425167667934</v>
      </c>
      <c r="E28" s="50"/>
      <c r="F28" s="50"/>
      <c r="G28" s="50"/>
      <c r="H28" s="50"/>
    </row>
    <row r="29" spans="1:10" x14ac:dyDescent="0.25">
      <c r="A29" s="52" t="s">
        <v>49</v>
      </c>
      <c r="B29" s="50">
        <f t="shared" si="0"/>
        <v>4.7700649344142825</v>
      </c>
      <c r="C29" s="50">
        <f t="shared" si="0"/>
        <v>4.7700649344142825</v>
      </c>
      <c r="D29" s="50">
        <f t="shared" si="0"/>
        <v>5.0404350177538646</v>
      </c>
      <c r="E29" s="50">
        <f t="shared" si="0"/>
        <v>5.5444185690671608</v>
      </c>
      <c r="F29" s="50"/>
      <c r="G29" s="50"/>
      <c r="H29" s="50"/>
    </row>
    <row r="30" spans="1:10" x14ac:dyDescent="0.25">
      <c r="A30" s="52" t="s">
        <v>50</v>
      </c>
      <c r="B30" s="50">
        <f t="shared" si="0"/>
        <v>5.5233312146110398</v>
      </c>
      <c r="C30" s="50">
        <f t="shared" si="0"/>
        <v>5.5233312146110398</v>
      </c>
      <c r="D30" s="50">
        <f t="shared" si="0"/>
        <v>5.8155944925929894</v>
      </c>
      <c r="E30" s="50">
        <f t="shared" si="0"/>
        <v>6.397380421375745</v>
      </c>
      <c r="F30" s="50"/>
      <c r="G30" s="50"/>
      <c r="H30" s="50"/>
    </row>
    <row r="31" spans="1:10" x14ac:dyDescent="0.25">
      <c r="A31" s="52" t="s">
        <v>51</v>
      </c>
      <c r="B31" s="50">
        <f t="shared" si="0"/>
        <v>7.0295530215886304</v>
      </c>
      <c r="C31" s="50">
        <f t="shared" si="0"/>
        <v>7.0295530215886304</v>
      </c>
      <c r="D31" s="50">
        <f t="shared" si="0"/>
        <v>7.0295530215886304</v>
      </c>
      <c r="E31" s="50">
        <f t="shared" si="0"/>
        <v>7.4938743730236625</v>
      </c>
      <c r="F31" s="50">
        <f t="shared" si="0"/>
        <v>7.9672831886704518</v>
      </c>
      <c r="G31" s="50">
        <f t="shared" si="0"/>
        <v>8.8282384359245256</v>
      </c>
      <c r="H31" s="50"/>
    </row>
    <row r="32" spans="1:10" x14ac:dyDescent="0.25">
      <c r="A32" s="52" t="s">
        <v>52</v>
      </c>
      <c r="B32" s="50">
        <f t="shared" si="0"/>
        <v>8.536085581982146</v>
      </c>
      <c r="C32" s="50">
        <f t="shared" si="0"/>
        <v>8.536085581982146</v>
      </c>
      <c r="D32" s="50">
        <f t="shared" si="0"/>
        <v>8.536085581982146</v>
      </c>
      <c r="E32" s="50">
        <f t="shared" si="0"/>
        <v>8.8343000937581913</v>
      </c>
      <c r="F32" s="50">
        <f t="shared" si="0"/>
        <v>9.3923722842026525</v>
      </c>
      <c r="G32" s="50">
        <f t="shared" si="0"/>
        <v>10.407266995782004</v>
      </c>
      <c r="H32" s="50"/>
    </row>
    <row r="33" spans="1:8" x14ac:dyDescent="0.25">
      <c r="A33" s="53" t="s">
        <v>53</v>
      </c>
      <c r="B33" s="50">
        <f t="shared" si="0"/>
        <v>10.042307388959738</v>
      </c>
      <c r="C33" s="50">
        <f t="shared" si="0"/>
        <v>10.042307388959738</v>
      </c>
      <c r="D33" s="50">
        <f t="shared" si="0"/>
        <v>10.042307388959738</v>
      </c>
      <c r="E33" s="50">
        <f t="shared" si="0"/>
        <v>10.357508112246313</v>
      </c>
      <c r="F33" s="50">
        <f t="shared" si="0"/>
        <v>11.01170087691032</v>
      </c>
      <c r="G33" s="50">
        <f t="shared" si="0"/>
        <v>12.201650937795954</v>
      </c>
      <c r="H33" s="50"/>
    </row>
    <row r="34" spans="1:8" x14ac:dyDescent="0.25">
      <c r="A34" s="53" t="s">
        <v>54</v>
      </c>
      <c r="B34" s="50">
        <f>B17/$J$26</f>
        <v>10.088215689828319</v>
      </c>
      <c r="C34" s="50">
        <f t="shared" si="0"/>
        <v>10.08821568982833</v>
      </c>
      <c r="D34" s="50">
        <f t="shared" si="0"/>
        <v>11.077513161961537</v>
      </c>
      <c r="E34" s="50">
        <f t="shared" si="0"/>
        <v>12.185331089782238</v>
      </c>
      <c r="F34" s="50">
        <f t="shared" si="0"/>
        <v>12.954828576534975</v>
      </c>
      <c r="G34" s="50">
        <f t="shared" si="0"/>
        <v>14.354805089613418</v>
      </c>
      <c r="H34" s="50">
        <f t="shared" si="0"/>
        <v>15.790285598574764</v>
      </c>
    </row>
    <row r="35" spans="1:8" x14ac:dyDescent="0.25">
      <c r="A35" s="53" t="s">
        <v>55</v>
      </c>
      <c r="B35" s="50"/>
      <c r="C35" s="50">
        <f t="shared" si="0"/>
        <v>10.247332485247606</v>
      </c>
      <c r="D35" s="50">
        <f t="shared" si="0"/>
        <v>11.254766694877832</v>
      </c>
      <c r="E35" s="50">
        <f t="shared" si="0"/>
        <v>12.380036868329523</v>
      </c>
      <c r="F35" s="50">
        <f t="shared" si="0"/>
        <v>13.162123952121409</v>
      </c>
      <c r="G35" s="50">
        <f t="shared" si="0"/>
        <v>14.584348747798144</v>
      </c>
      <c r="H35" s="50">
        <f t="shared" si="0"/>
        <v>16.042810267227772</v>
      </c>
    </row>
    <row r="36" spans="1:8" x14ac:dyDescent="0.25">
      <c r="A36" s="53" t="s">
        <v>56</v>
      </c>
      <c r="B36" s="50"/>
      <c r="C36" s="50">
        <f t="shared" si="0"/>
        <v>10.413128818742031</v>
      </c>
      <c r="D36" s="50">
        <f t="shared" si="0"/>
        <v>11.431820392920489</v>
      </c>
      <c r="E36" s="50">
        <f t="shared" si="0"/>
        <v>12.575009093374993</v>
      </c>
      <c r="F36" s="50">
        <f t="shared" si="0"/>
        <v>13.369219492834207</v>
      </c>
      <c r="G36" s="50">
        <f t="shared" si="0"/>
        <v>14.814025629231958</v>
      </c>
      <c r="H36" s="50">
        <f t="shared" si="0"/>
        <v>16.295334935880788</v>
      </c>
    </row>
    <row r="37" spans="1:8" x14ac:dyDescent="0.25">
      <c r="A37" s="53" t="s">
        <v>57</v>
      </c>
      <c r="B37" s="50"/>
      <c r="C37" s="50"/>
      <c r="D37" s="50">
        <f t="shared" si="0"/>
        <v>11.609207149085874</v>
      </c>
      <c r="E37" s="50">
        <f t="shared" si="0"/>
        <v>12.769914706795914</v>
      </c>
      <c r="F37" s="50">
        <f t="shared" si="0"/>
        <v>13.57638164517155</v>
      </c>
      <c r="G37" s="50">
        <f t="shared" si="0"/>
        <v>15.043502675792132</v>
      </c>
      <c r="H37" s="50">
        <f t="shared" si="0"/>
        <v>16.547992827782892</v>
      </c>
    </row>
    <row r="38" spans="1:8" x14ac:dyDescent="0.25">
      <c r="A38" s="53" t="s">
        <v>58</v>
      </c>
      <c r="B38" s="50"/>
      <c r="C38" s="50"/>
      <c r="D38" s="50">
        <f t="shared" si="0"/>
        <v>11.786327458753076</v>
      </c>
      <c r="E38" s="50">
        <f t="shared" si="0"/>
        <v>12.964820320216836</v>
      </c>
      <c r="F38" s="50">
        <f t="shared" si="0"/>
        <v>13.783677020757992</v>
      </c>
      <c r="G38" s="50">
        <f t="shared" si="0"/>
        <v>15.273112945601403</v>
      </c>
      <c r="H38" s="50">
        <f t="shared" si="0"/>
        <v>16.800450884811365</v>
      </c>
    </row>
    <row r="39" spans="1:8" ht="15.75" thickBot="1" x14ac:dyDescent="0.3">
      <c r="A39" s="54" t="s">
        <v>59</v>
      </c>
      <c r="B39" s="50"/>
      <c r="C39" s="50"/>
      <c r="D39" s="50"/>
      <c r="E39" s="50"/>
      <c r="F39" s="50"/>
      <c r="G39" s="50">
        <f>G22/$J$26</f>
        <v>15.502723215410674</v>
      </c>
      <c r="H39" s="50">
        <f t="shared" si="0"/>
        <v>17.053042165088925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Tuincentra</vt:lpstr>
      <vt:lpstr>Tuincentra perspectief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Thijmen de Coo</dc:creator>
  <cp:lastModifiedBy>Michelle Huisman</cp:lastModifiedBy>
  <cp:lastPrinted>2018-12-04T13:12:08Z</cp:lastPrinted>
  <dcterms:created xsi:type="dcterms:W3CDTF">2017-11-10T08:03:10Z</dcterms:created>
  <dcterms:modified xsi:type="dcterms:W3CDTF">2019-11-26T13:27:09Z</dcterms:modified>
</cp:coreProperties>
</file>