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19\"/>
    </mc:Choice>
  </mc:AlternateContent>
  <xr:revisionPtr revIDLastSave="0" documentId="13_ncr:1_{E886B9AD-386C-4DB0-AA88-5D1B05C202DB}" xr6:coauthVersionLast="40" xr6:coauthVersionMax="40" xr10:uidLastSave="{00000000-0000-0000-0000-000000000000}"/>
  <bookViews>
    <workbookView xWindow="0" yWindow="0" windowWidth="20490" windowHeight="7530" activeTab="1" xr2:uid="{00000000-000D-0000-FFFF-FFFF00000000}"/>
  </bookViews>
  <sheets>
    <sheet name="Tuincentra Perspectief" sheetId="7" r:id="rId1"/>
    <sheet name="Tuincentra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7" l="1"/>
  <c r="E31" i="7"/>
  <c r="E32" i="7"/>
  <c r="E33" i="7"/>
  <c r="E34" i="7"/>
  <c r="E35" i="7"/>
  <c r="E36" i="7"/>
  <c r="E37" i="7"/>
  <c r="E38" i="7"/>
  <c r="D28" i="7"/>
  <c r="D29" i="7"/>
  <c r="D30" i="7"/>
  <c r="D31" i="7"/>
  <c r="D34" i="7"/>
  <c r="D35" i="7"/>
  <c r="D36" i="7"/>
  <c r="D37" i="7"/>
  <c r="D38" i="7"/>
  <c r="C28" i="7"/>
  <c r="C30" i="7"/>
  <c r="C31" i="7"/>
  <c r="C34" i="7"/>
  <c r="C35" i="7"/>
  <c r="C36" i="7"/>
  <c r="B27" i="7"/>
  <c r="B28" i="7"/>
  <c r="B30" i="7"/>
  <c r="B31" i="7"/>
  <c r="B17" i="7"/>
  <c r="I51" i="8" l="1"/>
  <c r="H51" i="8"/>
  <c r="G51" i="8"/>
  <c r="I50" i="8"/>
  <c r="H50" i="8"/>
  <c r="G50" i="8"/>
  <c r="F50" i="8"/>
  <c r="E50" i="8"/>
  <c r="I49" i="8"/>
  <c r="H49" i="8"/>
  <c r="G49" i="8"/>
  <c r="F49" i="8"/>
  <c r="E49" i="8"/>
  <c r="I48" i="8"/>
  <c r="H48" i="8"/>
  <c r="G48" i="8"/>
  <c r="F48" i="8"/>
  <c r="E48" i="8"/>
  <c r="D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B46" i="8"/>
  <c r="I45" i="8"/>
  <c r="H45" i="8"/>
  <c r="G45" i="8"/>
  <c r="F45" i="8"/>
  <c r="E45" i="8"/>
  <c r="D45" i="8"/>
  <c r="C45" i="8"/>
  <c r="B45" i="8"/>
  <c r="B17" i="8" s="1"/>
  <c r="I44" i="8"/>
  <c r="H44" i="8"/>
  <c r="G44" i="8"/>
  <c r="F44" i="8"/>
  <c r="E44" i="8"/>
  <c r="D44" i="8"/>
  <c r="C44" i="8"/>
  <c r="I43" i="8"/>
  <c r="H43" i="8"/>
  <c r="G43" i="8"/>
  <c r="F43" i="8"/>
  <c r="I42" i="8"/>
  <c r="H42" i="8"/>
  <c r="G42" i="8"/>
  <c r="F42" i="8"/>
  <c r="E42" i="8"/>
  <c r="D42" i="8"/>
  <c r="C42" i="8"/>
  <c r="B42" i="8"/>
  <c r="B14" i="8" s="1"/>
  <c r="I41" i="8"/>
  <c r="H41" i="8"/>
  <c r="G41" i="8"/>
  <c r="F41" i="8"/>
  <c r="E41" i="8"/>
  <c r="D41" i="8"/>
  <c r="C41" i="8"/>
  <c r="B41" i="8"/>
  <c r="B13" i="8" s="1"/>
  <c r="I40" i="8"/>
  <c r="H40" i="8"/>
  <c r="G40" i="8"/>
  <c r="F40" i="8"/>
  <c r="E40" i="8"/>
  <c r="D40" i="8"/>
  <c r="C40" i="8"/>
  <c r="B40" i="8"/>
  <c r="B12" i="8" s="1"/>
  <c r="I39" i="8"/>
  <c r="H39" i="8"/>
  <c r="G39" i="8"/>
  <c r="F39" i="8"/>
  <c r="E39" i="8"/>
  <c r="D39" i="8"/>
  <c r="C39" i="8"/>
  <c r="B39" i="8"/>
  <c r="B11" i="8" s="1"/>
  <c r="I38" i="8"/>
  <c r="H38" i="8"/>
  <c r="G38" i="8"/>
  <c r="F38" i="8"/>
  <c r="E38" i="8"/>
  <c r="D38" i="8"/>
  <c r="C38" i="8"/>
  <c r="B38" i="8"/>
  <c r="B10" i="8" s="1"/>
  <c r="I37" i="8"/>
  <c r="H37" i="8"/>
  <c r="G37" i="8"/>
  <c r="F37" i="8"/>
  <c r="E37" i="8"/>
  <c r="D37" i="8"/>
  <c r="C37" i="8"/>
  <c r="B37" i="8"/>
  <c r="B9" i="8" s="1"/>
  <c r="I36" i="8"/>
  <c r="H36" i="8"/>
  <c r="G36" i="8"/>
  <c r="F36" i="8"/>
  <c r="E36" i="8"/>
  <c r="D36" i="8"/>
  <c r="C36" i="8"/>
  <c r="B36" i="8"/>
  <c r="B8" i="8" s="1"/>
  <c r="F21" i="8" l="1"/>
  <c r="C8" i="8"/>
  <c r="D8" i="8"/>
  <c r="E8" i="8"/>
  <c r="F8" i="8"/>
  <c r="G8" i="8"/>
  <c r="H8" i="8"/>
  <c r="I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C12" i="8"/>
  <c r="D12" i="8"/>
  <c r="E12" i="8"/>
  <c r="F12" i="8"/>
  <c r="G12" i="8"/>
  <c r="H12" i="8"/>
  <c r="I12" i="8"/>
  <c r="C13" i="8"/>
  <c r="D13" i="8"/>
  <c r="E13" i="8"/>
  <c r="F13" i="8"/>
  <c r="G13" i="8"/>
  <c r="H13" i="8"/>
  <c r="I13" i="8"/>
  <c r="C14" i="8"/>
  <c r="D14" i="8"/>
  <c r="E14" i="8"/>
  <c r="F14" i="8"/>
  <c r="G14" i="8"/>
  <c r="H14" i="8"/>
  <c r="I14" i="8"/>
  <c r="F15" i="8"/>
  <c r="G15" i="8"/>
  <c r="H15" i="8"/>
  <c r="I15" i="8"/>
  <c r="C16" i="8"/>
  <c r="D16" i="8"/>
  <c r="E16" i="8"/>
  <c r="F16" i="8"/>
  <c r="G16" i="8"/>
  <c r="H16" i="8"/>
  <c r="I16" i="8"/>
  <c r="C17" i="8"/>
  <c r="D17" i="8"/>
  <c r="E17" i="8"/>
  <c r="F17" i="8"/>
  <c r="G17" i="8"/>
  <c r="H17" i="8"/>
  <c r="I17" i="8"/>
  <c r="B18" i="8"/>
  <c r="C18" i="8"/>
  <c r="D18" i="8"/>
  <c r="E18" i="8"/>
  <c r="F18" i="8"/>
  <c r="G18" i="8"/>
  <c r="H18" i="8"/>
  <c r="I18" i="8"/>
  <c r="C19" i="8"/>
  <c r="D19" i="8"/>
  <c r="E19" i="8"/>
  <c r="F19" i="8"/>
  <c r="G19" i="8"/>
  <c r="H19" i="8"/>
  <c r="I19" i="8"/>
  <c r="D20" i="8"/>
  <c r="E20" i="8"/>
  <c r="F20" i="8"/>
  <c r="G20" i="8"/>
  <c r="H20" i="8"/>
  <c r="I20" i="8"/>
  <c r="E21" i="8"/>
  <c r="G21" i="8"/>
  <c r="H21" i="8"/>
  <c r="I21" i="8"/>
  <c r="L49" i="8"/>
  <c r="E22" i="8"/>
  <c r="F55" i="8"/>
  <c r="F27" i="8" s="1"/>
  <c r="G22" i="8"/>
  <c r="H22" i="8"/>
  <c r="I22" i="8"/>
  <c r="M50" i="8"/>
  <c r="G23" i="8"/>
  <c r="H23" i="8"/>
  <c r="I23" i="8"/>
  <c r="N52" i="8"/>
  <c r="O55" i="8"/>
  <c r="P55" i="8"/>
  <c r="G56" i="8"/>
  <c r="G28" i="8" s="1"/>
  <c r="I56" i="8"/>
  <c r="I28" i="8" s="1"/>
  <c r="Q56" i="8"/>
  <c r="R56" i="8"/>
  <c r="S56" i="8"/>
  <c r="B34" i="7"/>
  <c r="C27" i="7"/>
  <c r="D27" i="7"/>
  <c r="E29" i="7"/>
  <c r="F31" i="7"/>
  <c r="G31" i="7"/>
  <c r="F32" i="7"/>
  <c r="G32" i="7"/>
  <c r="F33" i="7"/>
  <c r="G33" i="7"/>
  <c r="F34" i="7"/>
  <c r="G34" i="7"/>
  <c r="H34" i="7"/>
  <c r="F35" i="7"/>
  <c r="G35" i="7"/>
  <c r="H35" i="7"/>
  <c r="F36" i="7"/>
  <c r="G36" i="7"/>
  <c r="H36" i="7"/>
  <c r="F37" i="7"/>
  <c r="G37" i="7"/>
  <c r="H37" i="7"/>
  <c r="F38" i="7"/>
  <c r="G38" i="7"/>
  <c r="H38" i="7"/>
  <c r="G39" i="7"/>
  <c r="H39" i="7"/>
  <c r="E55" i="8" l="1"/>
  <c r="E27" i="8" s="1"/>
  <c r="D52" i="8"/>
  <c r="D24" i="8" s="1"/>
  <c r="F22" i="8"/>
  <c r="H56" i="8"/>
  <c r="H28" i="8" s="1"/>
  <c r="B49" i="8"/>
  <c r="B21" i="8" s="1"/>
  <c r="C50" i="8"/>
  <c r="C22" i="8" s="1"/>
</calcChain>
</file>

<file path=xl/sharedStrings.xml><?xml version="1.0" encoding="utf-8"?>
<sst xmlns="http://schemas.openxmlformats.org/spreadsheetml/2006/main" count="146" uniqueCount="49">
  <si>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</si>
  <si>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</si>
  <si>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</si>
  <si>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</si>
  <si>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</si>
  <si>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</si>
  <si>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</si>
  <si>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</si>
  <si>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</si>
  <si>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</si>
  <si>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</si>
  <si>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</si>
  <si>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</si>
  <si>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22/0</t>
  </si>
  <si>
    <t>1</t>
  </si>
  <si>
    <t>Maand-</t>
  </si>
  <si>
    <t>Uurlonen</t>
  </si>
  <si>
    <t>Functiejaar: 6; Leeftijd: vanaf 22 jaar</t>
  </si>
  <si>
    <t>Functiejaar: 5; Leeftijd: vanaf 22 jaar</t>
  </si>
  <si>
    <t>Functiejaar: 4; Leeftijd: vanaf 22 jaar</t>
  </si>
  <si>
    <t>Functiejaar: 3; Leeftijd: vanaf 22 jaar</t>
  </si>
  <si>
    <t>Functiejaar: 2; Leeftijd: vanaf 22 jaar</t>
  </si>
  <si>
    <t>Functiejaar: 1; Leeftijd: vanaf 22 jaar</t>
  </si>
  <si>
    <t>Functiejaar: 0; Leeftijd: vanaf 22 jaar</t>
  </si>
  <si>
    <t>Functiejaar: 0; Leeftijd: vanaf 21 tot 22 jaar</t>
  </si>
  <si>
    <t>Functiejaar: 0; Leeftijd: vanaf 20 tot 21 jaar</t>
  </si>
  <si>
    <t>Functiejaar: 0; Leeftijd: vanaf 19 tot 20 jaar</t>
  </si>
  <si>
    <t>Functiejaar: 0; Leeftijd: vanaf 18 tot 19 jaar</t>
  </si>
  <si>
    <t>Functiejaar: 0; Leeftijd: vanaf 17 tot 18 jaar</t>
  </si>
  <si>
    <t>Functiejaar: 0; Leeftijd: vanaf 16 tot 17 jaar</t>
  </si>
  <si>
    <t>Functiejaar: 0; Leeftijd: vanaf 15 tot 16 jaar</t>
  </si>
  <si>
    <t>Schaal 6</t>
  </si>
  <si>
    <t>Schaal 5</t>
  </si>
  <si>
    <t>Schaal 4</t>
  </si>
  <si>
    <t>Schaal 3</t>
  </si>
  <si>
    <t>Schaal 2</t>
  </si>
  <si>
    <t>Schaal 1</t>
  </si>
  <si>
    <t>Schaal 0</t>
  </si>
  <si>
    <t>Leeftijd/Functiejaar</t>
  </si>
  <si>
    <t>uurlonen</t>
  </si>
  <si>
    <t xml:space="preserve"> </t>
  </si>
  <si>
    <t>tabel waar hij volgens zijn ervaringsjaren recht op zou hebben.</t>
  </si>
  <si>
    <t xml:space="preserve">Als dit zo is, dan ontvangt de medewerker bij het bereiken van zijn ervaringsjaar het loon van deze </t>
  </si>
  <si>
    <t>de loontabel Tuincentra Nieuw.</t>
  </si>
  <si>
    <t xml:space="preserve">Deze tabel dient ervoor om te kunnen vaststellen of het oude perspectief in loon hoger is dan in </t>
  </si>
  <si>
    <t>Op basis van 38 urige werkweek:</t>
  </si>
  <si>
    <t>gebaseerd op 38 per week</t>
  </si>
  <si>
    <t>Virtuele loontabel Tuincentra  per 1 januari 2019 voor medewerkers in dienst op 31 december 2016, maandlonen</t>
  </si>
  <si>
    <t>Loontabel Tuincentra per 1 januari 2019 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</si>
</sst>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-* #,##0_-;_-* #,##0\-;_-* &quot;-&quot;??_-;_-@_-"/>
    <numFmt numFmtId="166" formatCode="_-* #,##0.00_-;_-* #,##0.00\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CCFFCC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4" fontId="3" fillId="0" borderId="0" xfId="2" applyNumberFormat="1" applyFont="1"/>
    <xf numFmtId="164" fontId="3" fillId="0" borderId="0" xfId="2" applyNumberFormat="1" applyFont="1" applyFill="1"/>
    <xf numFmtId="2" fontId="3" fillId="0" borderId="4" xfId="0" applyNumberFormat="1" applyFont="1" applyBorder="1"/>
    <xf numFmtId="0" fontId="2" fillId="0" borderId="0" xfId="3"/>
    <xf numFmtId="4" fontId="4" fillId="0" borderId="4" xfId="3" applyNumberFormat="1" applyFont="1" applyBorder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5" xfId="3" applyFont="1" applyBorder="1"/>
    <xf numFmtId="0" fontId="6" fillId="0" borderId="0" xfId="3" applyFont="1"/>
    <xf numFmtId="0" fontId="4" fillId="0" borderId="3" xfId="3" applyFont="1" applyBorder="1"/>
    <xf numFmtId="0" fontId="4" fillId="0" borderId="2" xfId="3" applyFont="1" applyBorder="1"/>
    <xf numFmtId="0" fontId="4" fillId="0" borderId="15" xfId="3" applyFont="1" applyBorder="1"/>
    <xf numFmtId="0" fontId="4" fillId="0" borderId="1" xfId="3" applyFont="1" applyBorder="1"/>
    <xf numFmtId="0" fontId="7" fillId="0" borderId="0" xfId="3" applyFont="1"/>
    <xf numFmtId="10" fontId="2" fillId="0" borderId="4" xfId="3" applyNumberFormat="1" applyBorder="1"/>
    <xf numFmtId="10" fontId="2" fillId="0" borderId="0" xfId="3" applyNumberFormat="1"/>
    <xf numFmtId="0" fontId="4" fillId="0" borderId="4" xfId="3" applyFont="1" applyBorder="1"/>
    <xf numFmtId="0" fontId="2" fillId="0" borderId="0" xfId="3" applyFont="1"/>
    <xf numFmtId="0" fontId="8" fillId="0" borderId="0" xfId="3" applyFont="1"/>
    <xf numFmtId="165" fontId="9" fillId="0" borderId="0" xfId="1" applyNumberFormat="1" applyFont="1" applyFill="1" applyBorder="1"/>
    <xf numFmtId="0" fontId="9" fillId="0" borderId="0" xfId="0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right" wrapText="1"/>
    </xf>
    <xf numFmtId="9" fontId="9" fillId="4" borderId="4" xfId="0" applyNumberFormat="1" applyFont="1" applyFill="1" applyBorder="1" applyAlignment="1">
      <alignment horizontal="right" wrapText="1"/>
    </xf>
    <xf numFmtId="2" fontId="9" fillId="0" borderId="4" xfId="0" applyNumberFormat="1" applyFont="1" applyFill="1" applyBorder="1" applyAlignment="1">
      <alignment horizontal="right" wrapText="1"/>
    </xf>
    <xf numFmtId="9" fontId="9" fillId="4" borderId="7" xfId="0" applyNumberFormat="1" applyFont="1" applyFill="1" applyBorder="1" applyAlignment="1">
      <alignment horizontal="right" wrapText="1"/>
    </xf>
    <xf numFmtId="2" fontId="9" fillId="5" borderId="4" xfId="0" applyNumberFormat="1" applyFont="1" applyFill="1" applyBorder="1" applyAlignment="1">
      <alignment horizontal="right"/>
    </xf>
    <xf numFmtId="2" fontId="9" fillId="6" borderId="4" xfId="0" applyNumberFormat="1" applyFont="1" applyFill="1" applyBorder="1" applyAlignment="1">
      <alignment horizontal="right" wrapText="1"/>
    </xf>
    <xf numFmtId="0" fontId="9" fillId="7" borderId="10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0" xfId="0" applyFont="1" applyFill="1" applyBorder="1"/>
    <xf numFmtId="166" fontId="9" fillId="0" borderId="0" xfId="1" applyNumberFormat="1" applyFont="1" applyFill="1" applyBorder="1"/>
    <xf numFmtId="4" fontId="9" fillId="4" borderId="4" xfId="1" applyNumberFormat="1" applyFont="1" applyFill="1" applyBorder="1"/>
    <xf numFmtId="166" fontId="9" fillId="0" borderId="4" xfId="1" applyNumberFormat="1" applyFont="1" applyFill="1" applyBorder="1"/>
    <xf numFmtId="9" fontId="10" fillId="8" borderId="12" xfId="1" applyNumberFormat="1" applyFont="1" applyFill="1" applyBorder="1" applyAlignment="1">
      <alignment horizontal="right"/>
    </xf>
    <xf numFmtId="166" fontId="9" fillId="0" borderId="4" xfId="1" applyNumberFormat="1" applyFont="1" applyFill="1" applyBorder="1" applyAlignment="1">
      <alignment horizontal="center"/>
    </xf>
    <xf numFmtId="9" fontId="10" fillId="8" borderId="4" xfId="1" applyNumberFormat="1" applyFont="1" applyFill="1" applyBorder="1" applyAlignment="1">
      <alignment horizontal="right"/>
    </xf>
    <xf numFmtId="166" fontId="9" fillId="6" borderId="4" xfId="1" applyNumberFormat="1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11" fillId="0" borderId="0" xfId="0" applyFont="1" applyFill="1" applyBorder="1"/>
    <xf numFmtId="2" fontId="9" fillId="3" borderId="4" xfId="0" applyNumberFormat="1" applyFont="1" applyFill="1" applyBorder="1" applyAlignment="1">
      <alignment horizontal="right" wrapText="1"/>
    </xf>
    <xf numFmtId="0" fontId="12" fillId="0" borderId="0" xfId="0" applyFont="1" applyFill="1" applyBorder="1"/>
  </cellXfs>
  <cellStyles count="4">
    <cellStyle name="Komma" xfId="1" builtinId="3"/>
    <cellStyle name="Procent" xfId="2" builtinId="5"/>
    <cellStyle name="Standaard" xfId="0" builtinId="0"/>
    <cellStyle name="Standaard 2" xfId="3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AD9A-5159-4022-AA0B-13A8582D1792}">
  <dimension ref="A1:J39"/>
  <sheetViews>
    <sheetView workbookViewId="0"/>
  </sheetViews>
  <sheetFormatPr defaultColWidth="9.140625" defaultRowHeight="12.75" x14ac:dyDescent="0.2"/>
  <cols>
    <col min="1" max="1" width="31" style="9" customWidth="1"/>
    <col min="2" max="16384" width="9.140625" style="9"/>
  </cols>
  <sheetData>
    <row r="1" spans="1:10" ht="18" x14ac:dyDescent="0.25">
      <c r="A1" s="24" t="s">
        <v>47</v>
      </c>
    </row>
    <row r="2" spans="1:10" x14ac:dyDescent="0.2">
      <c r="A2" s="23" t="s">
        <v>44</v>
      </c>
    </row>
    <row r="3" spans="1:10" x14ac:dyDescent="0.2">
      <c r="A3" s="23" t="s">
        <v>43</v>
      </c>
    </row>
    <row r="4" spans="1:10" x14ac:dyDescent="0.2">
      <c r="A4" s="23" t="s">
        <v>42</v>
      </c>
    </row>
    <row r="5" spans="1:10" x14ac:dyDescent="0.2">
      <c r="A5" s="9" t="s">
        <v>41</v>
      </c>
    </row>
    <row r="7" spans="1:10" x14ac:dyDescent="0.2">
      <c r="A7" s="19" t="s">
        <v>46</v>
      </c>
    </row>
    <row r="8" spans="1:10" x14ac:dyDescent="0.2">
      <c r="A8" s="18" t="s">
        <v>38</v>
      </c>
      <c r="B8" s="17" t="s">
        <v>37</v>
      </c>
      <c r="C8" s="17" t="s">
        <v>36</v>
      </c>
      <c r="D8" s="17" t="s">
        <v>35</v>
      </c>
      <c r="E8" s="17" t="s">
        <v>34</v>
      </c>
      <c r="F8" s="17" t="s">
        <v>33</v>
      </c>
      <c r="G8" s="17" t="s">
        <v>32</v>
      </c>
      <c r="H8" s="16" t="s">
        <v>31</v>
      </c>
      <c r="J8" s="9">
        <v>1.0134000000000001</v>
      </c>
    </row>
    <row r="9" spans="1:10" x14ac:dyDescent="0.2">
      <c r="A9" s="15" t="s">
        <v>30</v>
      </c>
      <c r="B9" s="10">
        <v>484.75</v>
      </c>
      <c r="C9" s="22"/>
      <c r="D9" s="22"/>
      <c r="E9" s="22"/>
      <c r="F9" s="22"/>
      <c r="G9" s="20"/>
      <c r="H9" s="22"/>
      <c r="J9" s="21"/>
    </row>
    <row r="10" spans="1:10" x14ac:dyDescent="0.2">
      <c r="A10" s="13" t="s">
        <v>29</v>
      </c>
      <c r="B10" s="10">
        <v>557.45000000000005</v>
      </c>
      <c r="C10" s="10">
        <v>576.67991511324442</v>
      </c>
      <c r="D10" s="10">
        <v>633.3554418410971</v>
      </c>
      <c r="E10" s="10"/>
      <c r="F10" s="10"/>
      <c r="G10" s="10"/>
      <c r="H10" s="10"/>
    </row>
    <row r="11" spans="1:10" x14ac:dyDescent="0.2">
      <c r="A11" s="13" t="s">
        <v>28</v>
      </c>
      <c r="B11" s="10">
        <v>638.25</v>
      </c>
      <c r="C11" s="10">
        <v>660.28917835151572</v>
      </c>
      <c r="D11" s="10">
        <v>725.16379319336352</v>
      </c>
      <c r="E11" s="20" t="s">
        <v>40</v>
      </c>
      <c r="F11" s="20" t="s">
        <v>40</v>
      </c>
      <c r="G11" s="20" t="s">
        <v>40</v>
      </c>
      <c r="H11" s="20" t="s">
        <v>40</v>
      </c>
    </row>
    <row r="12" spans="1:10" x14ac:dyDescent="0.2">
      <c r="A12" s="13" t="s">
        <v>27</v>
      </c>
      <c r="B12" s="10">
        <v>767.5</v>
      </c>
      <c r="C12" s="10">
        <v>767.5</v>
      </c>
      <c r="D12" s="10">
        <v>811.0023509776621</v>
      </c>
      <c r="E12" s="10">
        <v>892.09294008941208</v>
      </c>
      <c r="F12" s="20" t="s">
        <v>40</v>
      </c>
      <c r="G12" s="20" t="s">
        <v>40</v>
      </c>
      <c r="H12" s="20" t="s">
        <v>40</v>
      </c>
    </row>
    <row r="13" spans="1:10" x14ac:dyDescent="0.2">
      <c r="A13" s="13" t="s">
        <v>26</v>
      </c>
      <c r="B13" s="10">
        <v>888.7</v>
      </c>
      <c r="C13" s="10">
        <v>888.7</v>
      </c>
      <c r="D13" s="10">
        <v>935.72495017055564</v>
      </c>
      <c r="E13" s="10">
        <v>1029.333885579229</v>
      </c>
      <c r="F13" s="20" t="s">
        <v>40</v>
      </c>
      <c r="G13" s="20" t="s">
        <v>40</v>
      </c>
      <c r="H13" s="20" t="s">
        <v>40</v>
      </c>
    </row>
    <row r="14" spans="1:10" x14ac:dyDescent="0.2">
      <c r="A14" s="13" t="s">
        <v>25</v>
      </c>
      <c r="B14" s="10">
        <v>1131.05</v>
      </c>
      <c r="C14" s="10">
        <v>1131.05</v>
      </c>
      <c r="D14" s="10">
        <v>1131.05</v>
      </c>
      <c r="E14" s="10">
        <v>1205.7589698203751</v>
      </c>
      <c r="F14" s="10">
        <v>1281.9301060637281</v>
      </c>
      <c r="G14" s="10">
        <v>1420.4571830224068</v>
      </c>
      <c r="H14" s="20" t="s">
        <v>40</v>
      </c>
    </row>
    <row r="15" spans="1:10" x14ac:dyDescent="0.2">
      <c r="A15" s="13" t="s">
        <v>24</v>
      </c>
      <c r="B15" s="10">
        <v>1373.45</v>
      </c>
      <c r="C15" s="10">
        <v>1373.45</v>
      </c>
      <c r="D15" s="10">
        <v>1373.45</v>
      </c>
      <c r="E15" s="10">
        <v>1421.4324993862938</v>
      </c>
      <c r="F15" s="10">
        <v>1511.2259114373433</v>
      </c>
      <c r="G15" s="10">
        <v>1674.5217369338566</v>
      </c>
      <c r="H15" s="20" t="s">
        <v>40</v>
      </c>
    </row>
    <row r="16" spans="1:10" x14ac:dyDescent="0.2">
      <c r="A16" s="12" t="s">
        <v>23</v>
      </c>
      <c r="B16" s="10">
        <v>1615.8</v>
      </c>
      <c r="C16" s="10">
        <v>1615.8</v>
      </c>
      <c r="D16" s="10">
        <v>1615.8</v>
      </c>
      <c r="E16" s="10">
        <v>1666.5155685401905</v>
      </c>
      <c r="F16" s="10">
        <v>1771.7747115043055</v>
      </c>
      <c r="G16" s="10">
        <v>1963.2368161688969</v>
      </c>
      <c r="H16" s="20" t="s">
        <v>40</v>
      </c>
    </row>
    <row r="17" spans="1:10" x14ac:dyDescent="0.2">
      <c r="A17" s="12" t="s">
        <v>22</v>
      </c>
      <c r="B17" s="10">
        <f>(1585.39395951114*1.0103)*1.0134</f>
        <v>1623.1866124258459</v>
      </c>
      <c r="C17" s="10">
        <v>1623.1866124258474</v>
      </c>
      <c r="D17" s="10">
        <v>1782.3638605979359</v>
      </c>
      <c r="E17" s="10">
        <v>1960.6109644199698</v>
      </c>
      <c r="F17" s="10">
        <v>2084.42255382242</v>
      </c>
      <c r="G17" s="10">
        <v>2309.6777628313598</v>
      </c>
      <c r="H17" s="10">
        <v>2540.6455391144964</v>
      </c>
    </row>
    <row r="18" spans="1:10" x14ac:dyDescent="0.2">
      <c r="A18" s="12" t="s">
        <v>21</v>
      </c>
      <c r="B18" s="10"/>
      <c r="C18" s="10">
        <v>1648.7883897943755</v>
      </c>
      <c r="D18" s="10">
        <v>1810.8838259199508</v>
      </c>
      <c r="E18" s="10">
        <v>1991.9389834490003</v>
      </c>
      <c r="F18" s="10">
        <v>2117.7762299149076</v>
      </c>
      <c r="G18" s="10">
        <v>2346.611171512181</v>
      </c>
      <c r="H18" s="10">
        <v>2581.2765757682951</v>
      </c>
    </row>
    <row r="19" spans="1:10" x14ac:dyDescent="0.2">
      <c r="A19" s="12" t="s">
        <v>20</v>
      </c>
      <c r="B19" s="10"/>
      <c r="C19" s="10">
        <v>1675.4649000110221</v>
      </c>
      <c r="D19" s="10">
        <v>1839.3716379552448</v>
      </c>
      <c r="E19" s="10">
        <v>2023.309873526993</v>
      </c>
      <c r="F19" s="10">
        <v>2151.0977527206742</v>
      </c>
      <c r="G19" s="10">
        <v>2383.5660157174825</v>
      </c>
      <c r="H19" s="10">
        <v>2621.9076124220942</v>
      </c>
    </row>
    <row r="20" spans="1:10" x14ac:dyDescent="0.2">
      <c r="A20" s="12" t="s">
        <v>19</v>
      </c>
      <c r="B20" s="10"/>
      <c r="C20" s="20" t="s">
        <v>40</v>
      </c>
      <c r="D20" s="10">
        <v>1867.9130388017406</v>
      </c>
      <c r="E20" s="10">
        <v>2054.6700458427449</v>
      </c>
      <c r="F20" s="10">
        <v>2184.4299932886811</v>
      </c>
      <c r="G20" s="10">
        <v>2420.4887066360625</v>
      </c>
      <c r="H20" s="10">
        <v>2662.5600846003736</v>
      </c>
    </row>
    <row r="21" spans="1:10" x14ac:dyDescent="0.2">
      <c r="A21" s="12" t="s">
        <v>18</v>
      </c>
      <c r="B21" s="10"/>
      <c r="C21" s="20" t="s">
        <v>40</v>
      </c>
      <c r="D21" s="10">
        <v>1896.4115685992747</v>
      </c>
      <c r="E21" s="10">
        <v>2086.0302181584966</v>
      </c>
      <c r="F21" s="10">
        <v>2217.7836693811701</v>
      </c>
      <c r="G21" s="10">
        <v>2457.4328330791236</v>
      </c>
      <c r="H21" s="10">
        <v>2703.1804034919328</v>
      </c>
    </row>
    <row r="22" spans="1:10" ht="13.5" thickBot="1" x14ac:dyDescent="0.25">
      <c r="A22" s="11" t="s">
        <v>17</v>
      </c>
      <c r="B22" s="10"/>
      <c r="C22" s="20" t="s">
        <v>40</v>
      </c>
      <c r="D22" s="20" t="s">
        <v>40</v>
      </c>
      <c r="E22" s="20" t="s">
        <v>40</v>
      </c>
      <c r="F22" s="20" t="s">
        <v>40</v>
      </c>
      <c r="G22" s="10">
        <v>2494.3769595221856</v>
      </c>
      <c r="H22" s="10">
        <v>2743.8221579079732</v>
      </c>
    </row>
    <row r="24" spans="1:10" x14ac:dyDescent="0.2">
      <c r="A24" s="19" t="s">
        <v>39</v>
      </c>
    </row>
    <row r="25" spans="1:10" x14ac:dyDescent="0.2">
      <c r="A25" s="18" t="s">
        <v>38</v>
      </c>
      <c r="B25" s="17" t="s">
        <v>37</v>
      </c>
      <c r="C25" s="17" t="s">
        <v>36</v>
      </c>
      <c r="D25" s="17" t="s">
        <v>35</v>
      </c>
      <c r="E25" s="17" t="s">
        <v>34</v>
      </c>
      <c r="F25" s="17" t="s">
        <v>33</v>
      </c>
      <c r="G25" s="17" t="s">
        <v>32</v>
      </c>
      <c r="H25" s="16" t="s">
        <v>31</v>
      </c>
    </row>
    <row r="26" spans="1:10" x14ac:dyDescent="0.2">
      <c r="A26" s="15" t="s">
        <v>30</v>
      </c>
      <c r="B26" s="10">
        <v>2.95</v>
      </c>
      <c r="C26" s="10"/>
      <c r="D26" s="10"/>
      <c r="E26" s="10"/>
      <c r="F26" s="10"/>
      <c r="G26" s="10"/>
      <c r="H26" s="10"/>
      <c r="J26" s="14">
        <v>164.67</v>
      </c>
    </row>
    <row r="27" spans="1:10" x14ac:dyDescent="0.2">
      <c r="A27" s="13" t="s">
        <v>29</v>
      </c>
      <c r="B27" s="10">
        <f t="shared" ref="B27:E33" si="0">B10/$J$26</f>
        <v>3.3852553592032555</v>
      </c>
      <c r="C27" s="10">
        <f>C10/$J$26</f>
        <v>3.5020338562776732</v>
      </c>
      <c r="D27" s="10">
        <f>D10/$J$26</f>
        <v>3.846210249839662</v>
      </c>
      <c r="E27" s="10"/>
      <c r="F27" s="10"/>
      <c r="G27" s="10"/>
      <c r="H27" s="10"/>
    </row>
    <row r="28" spans="1:10" x14ac:dyDescent="0.2">
      <c r="A28" s="13" t="s">
        <v>28</v>
      </c>
      <c r="B28" s="10">
        <f t="shared" si="0"/>
        <v>3.8759336855529245</v>
      </c>
      <c r="C28" s="10">
        <f t="shared" si="0"/>
        <v>4.0097721403504938</v>
      </c>
      <c r="D28" s="10">
        <f t="shared" si="0"/>
        <v>4.4037395590779349</v>
      </c>
      <c r="E28" s="10"/>
      <c r="F28" s="10"/>
      <c r="G28" s="10"/>
      <c r="H28" s="10"/>
    </row>
    <row r="29" spans="1:10" x14ac:dyDescent="0.2">
      <c r="A29" s="13" t="s">
        <v>27</v>
      </c>
      <c r="B29" s="10">
        <v>4.67</v>
      </c>
      <c r="C29" s="10">
        <v>4.67</v>
      </c>
      <c r="D29" s="10">
        <f t="shared" si="0"/>
        <v>4.9250157950911655</v>
      </c>
      <c r="E29" s="10">
        <f t="shared" ref="E29" si="1">E12/$J$26</f>
        <v>5.4174587969236176</v>
      </c>
      <c r="F29" s="10"/>
      <c r="G29" s="10"/>
      <c r="H29" s="10"/>
    </row>
    <row r="30" spans="1:10" x14ac:dyDescent="0.2">
      <c r="A30" s="13" t="s">
        <v>26</v>
      </c>
      <c r="B30" s="10">
        <f t="shared" si="0"/>
        <v>5.3968543146899863</v>
      </c>
      <c r="C30" s="10">
        <f t="shared" si="0"/>
        <v>5.3968543146899863</v>
      </c>
      <c r="D30" s="10">
        <f t="shared" si="0"/>
        <v>5.6824251543727193</v>
      </c>
      <c r="E30" s="10">
        <f t="shared" si="0"/>
        <v>6.2508889632551714</v>
      </c>
      <c r="F30" s="10"/>
      <c r="G30" s="10"/>
      <c r="H30" s="10"/>
    </row>
    <row r="31" spans="1:10" x14ac:dyDescent="0.2">
      <c r="A31" s="13" t="s">
        <v>25</v>
      </c>
      <c r="B31" s="10">
        <f t="shared" si="0"/>
        <v>6.868585656160807</v>
      </c>
      <c r="C31" s="10">
        <f t="shared" si="0"/>
        <v>6.868585656160807</v>
      </c>
      <c r="D31" s="10">
        <f t="shared" si="0"/>
        <v>6.868585656160807</v>
      </c>
      <c r="E31" s="10">
        <f t="shared" si="0"/>
        <v>7.322274669462411</v>
      </c>
      <c r="F31" s="10">
        <f t="shared" ref="F31:G38" si="2">F14/$J$26</f>
        <v>7.7848430561955926</v>
      </c>
      <c r="G31" s="10">
        <f t="shared" si="2"/>
        <v>8.6260835794158428</v>
      </c>
      <c r="H31" s="10"/>
    </row>
    <row r="32" spans="1:10" x14ac:dyDescent="0.2">
      <c r="A32" s="13" t="s">
        <v>24</v>
      </c>
      <c r="B32" s="10">
        <v>8.35</v>
      </c>
      <c r="C32" s="10">
        <v>8.35</v>
      </c>
      <c r="D32" s="10">
        <v>8.35</v>
      </c>
      <c r="E32" s="10">
        <f t="shared" si="0"/>
        <v>8.6320064333897726</v>
      </c>
      <c r="F32" s="10">
        <f t="shared" si="2"/>
        <v>9.1772995168357525</v>
      </c>
      <c r="G32" s="10">
        <f t="shared" si="2"/>
        <v>10.16895449647086</v>
      </c>
      <c r="H32" s="10"/>
    </row>
    <row r="33" spans="1:8" x14ac:dyDescent="0.2">
      <c r="A33" s="12" t="s">
        <v>23</v>
      </c>
      <c r="B33" s="10">
        <v>9.82</v>
      </c>
      <c r="C33" s="10">
        <v>9.82</v>
      </c>
      <c r="D33" s="10">
        <v>9.82</v>
      </c>
      <c r="E33" s="10">
        <f t="shared" si="0"/>
        <v>10.120335024838711</v>
      </c>
      <c r="F33" s="10">
        <f t="shared" si="2"/>
        <v>10.759547649871292</v>
      </c>
      <c r="G33" s="10">
        <f t="shared" si="2"/>
        <v>11.922249445368902</v>
      </c>
      <c r="H33" s="10"/>
    </row>
    <row r="34" spans="1:8" x14ac:dyDescent="0.2">
      <c r="A34" s="12" t="s">
        <v>22</v>
      </c>
      <c r="B34" s="10">
        <f>B17/$J$26</f>
        <v>9.8572090388403844</v>
      </c>
      <c r="C34" s="10">
        <f t="shared" ref="C34:E36" si="3">C17/$J$26</f>
        <v>9.8572090388403932</v>
      </c>
      <c r="D34" s="10">
        <f t="shared" si="3"/>
        <v>10.823852921588243</v>
      </c>
      <c r="E34" s="10">
        <f t="shared" si="3"/>
        <v>11.906303300054473</v>
      </c>
      <c r="F34" s="10">
        <f t="shared" si="2"/>
        <v>12.658180323206535</v>
      </c>
      <c r="G34" s="10">
        <f t="shared" si="2"/>
        <v>14.026099245954697</v>
      </c>
      <c r="H34" s="10">
        <f t="shared" ref="H34:H39" si="4">H17/$J$26</f>
        <v>15.428709170550171</v>
      </c>
    </row>
    <row r="35" spans="1:8" x14ac:dyDescent="0.2">
      <c r="A35" s="12" t="s">
        <v>21</v>
      </c>
      <c r="B35" s="10"/>
      <c r="C35" s="10">
        <f t="shared" si="3"/>
        <v>10.01268227238948</v>
      </c>
      <c r="D35" s="10">
        <f t="shared" si="3"/>
        <v>10.997047585595135</v>
      </c>
      <c r="E35" s="10">
        <f t="shared" si="3"/>
        <v>12.096550576601691</v>
      </c>
      <c r="F35" s="10">
        <f t="shared" si="2"/>
        <v>12.860728911853451</v>
      </c>
      <c r="G35" s="10">
        <f t="shared" si="2"/>
        <v>14.250386661275163</v>
      </c>
      <c r="H35" s="10">
        <f t="shared" si="4"/>
        <v>15.67545136192564</v>
      </c>
    </row>
    <row r="36" spans="1:8" x14ac:dyDescent="0.2">
      <c r="A36" s="12" t="s">
        <v>20</v>
      </c>
      <c r="B36" s="10"/>
      <c r="C36" s="10">
        <f t="shared" si="3"/>
        <v>10.174682091522573</v>
      </c>
      <c r="D36" s="10">
        <f t="shared" si="3"/>
        <v>11.170046990679813</v>
      </c>
      <c r="E36" s="10">
        <f t="shared" si="3"/>
        <v>12.287058198378533</v>
      </c>
      <c r="F36" s="10">
        <f t="shared" si="2"/>
        <v>13.063082241578153</v>
      </c>
      <c r="G36" s="10">
        <f t="shared" si="2"/>
        <v>14.474804249210438</v>
      </c>
      <c r="H36" s="10">
        <f t="shared" si="4"/>
        <v>15.922193553301113</v>
      </c>
    </row>
    <row r="37" spans="1:8" x14ac:dyDescent="0.2">
      <c r="A37" s="12" t="s">
        <v>19</v>
      </c>
      <c r="B37" s="10"/>
      <c r="C37" s="10"/>
      <c r="D37" s="10">
        <f t="shared" ref="D37:E38" si="5">D20/$J$26</f>
        <v>11.343371827301517</v>
      </c>
      <c r="E37" s="10">
        <f t="shared" si="5"/>
        <v>12.477500733847968</v>
      </c>
      <c r="F37" s="10">
        <f t="shared" si="2"/>
        <v>13.265500657610259</v>
      </c>
      <c r="G37" s="10">
        <f t="shared" si="2"/>
        <v>14.699026578223494</v>
      </c>
      <c r="H37" s="10">
        <f t="shared" si="4"/>
        <v>16.169065917291395</v>
      </c>
    </row>
    <row r="38" spans="1:8" x14ac:dyDescent="0.2">
      <c r="A38" s="12" t="s">
        <v>18</v>
      </c>
      <c r="B38" s="10"/>
      <c r="C38" s="10"/>
      <c r="D38" s="10">
        <f t="shared" si="5"/>
        <v>11.516436318693598</v>
      </c>
      <c r="E38" s="10">
        <f t="shared" si="5"/>
        <v>12.667943269317403</v>
      </c>
      <c r="F38" s="10">
        <f t="shared" si="2"/>
        <v>13.468049246257182</v>
      </c>
      <c r="G38" s="10">
        <f t="shared" si="2"/>
        <v>14.923379079851362</v>
      </c>
      <c r="H38" s="10">
        <f t="shared" si="4"/>
        <v>16.415743022359464</v>
      </c>
    </row>
    <row r="39" spans="1:8" ht="13.5" thickBot="1" x14ac:dyDescent="0.25">
      <c r="A39" s="11" t="s">
        <v>17</v>
      </c>
      <c r="B39" s="10"/>
      <c r="C39" s="10"/>
      <c r="D39" s="10"/>
      <c r="E39" s="10"/>
      <c r="F39" s="10"/>
      <c r="G39" s="10">
        <f>G22/$J$26</f>
        <v>15.147731581479237</v>
      </c>
      <c r="H39" s="10">
        <f t="shared" si="4"/>
        <v>16.662550300042348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C0B1-2901-4D9F-8A5C-4D2460950697}">
  <dimension ref="A1:S59"/>
  <sheetViews>
    <sheetView tabSelected="1" workbookViewId="0"/>
  </sheetViews>
  <sheetFormatPr defaultRowHeight="15" x14ac:dyDescent="0.25"/>
  <cols>
    <col min="12" max="19" width="0" hidden="1" customWidth="1"/>
  </cols>
  <sheetData>
    <row r="1" spans="1:10" ht="18.75" x14ac:dyDescent="0.3">
      <c r="A1" s="52" t="s">
        <v>48</v>
      </c>
      <c r="B1" s="41"/>
      <c r="C1" s="41"/>
      <c r="D1" s="41"/>
      <c r="E1" s="41"/>
      <c r="F1" s="41"/>
      <c r="G1" s="41" t="s">
        <v>40</v>
      </c>
      <c r="H1" s="41"/>
      <c r="I1" s="41"/>
    </row>
    <row r="2" spans="1:10" ht="18.75" x14ac:dyDescent="0.3">
      <c r="A2" s="52"/>
      <c r="B2" s="41"/>
      <c r="C2" s="41"/>
      <c r="D2" s="41"/>
      <c r="E2" s="41"/>
      <c r="F2" s="41"/>
      <c r="G2" s="41"/>
      <c r="H2" s="41"/>
      <c r="I2" s="41"/>
    </row>
    <row r="3" spans="1:10" x14ac:dyDescent="0.25">
      <c r="A3" s="54" t="s">
        <v>16</v>
      </c>
      <c r="B3" s="41"/>
      <c r="C3" s="41"/>
      <c r="D3" s="41"/>
      <c r="E3" s="41"/>
      <c r="F3" s="41"/>
      <c r="G3" s="41"/>
      <c r="H3" s="41"/>
      <c r="I3" s="41"/>
    </row>
    <row r="4" spans="1:10" x14ac:dyDescent="0.25">
      <c r="A4" s="1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0" t="s">
        <v>7</v>
      </c>
      <c r="I4" s="40" t="s">
        <v>8</v>
      </c>
    </row>
    <row r="5" spans="1:10" x14ac:dyDescent="0.25">
      <c r="A5" s="2"/>
      <c r="B5" s="39" t="s">
        <v>9</v>
      </c>
      <c r="C5" s="39" t="s">
        <v>9</v>
      </c>
      <c r="D5" s="39" t="s">
        <v>9</v>
      </c>
      <c r="E5" s="38" t="s">
        <v>9</v>
      </c>
      <c r="F5" s="37" t="s">
        <v>9</v>
      </c>
      <c r="G5" s="37" t="s">
        <v>9</v>
      </c>
      <c r="H5" s="37" t="s">
        <v>9</v>
      </c>
      <c r="I5" s="37" t="s">
        <v>9</v>
      </c>
    </row>
    <row r="6" spans="1:10" x14ac:dyDescent="0.25">
      <c r="A6" s="3" t="s">
        <v>10</v>
      </c>
      <c r="B6" s="36" t="s">
        <v>11</v>
      </c>
      <c r="C6" s="36" t="s">
        <v>11</v>
      </c>
      <c r="D6" s="36" t="s">
        <v>11</v>
      </c>
      <c r="E6" s="35" t="s">
        <v>11</v>
      </c>
      <c r="F6" s="34" t="s">
        <v>11</v>
      </c>
      <c r="G6" s="34" t="s">
        <v>11</v>
      </c>
      <c r="H6" s="34" t="s">
        <v>11</v>
      </c>
      <c r="I6" s="34" t="s">
        <v>11</v>
      </c>
    </row>
    <row r="7" spans="1:10" x14ac:dyDescent="0.25">
      <c r="A7" s="4"/>
      <c r="B7" s="51" t="s">
        <v>12</v>
      </c>
      <c r="C7" s="51" t="s">
        <v>12</v>
      </c>
      <c r="D7" s="51" t="s">
        <v>12</v>
      </c>
      <c r="E7" s="50" t="s">
        <v>12</v>
      </c>
      <c r="F7" s="49" t="s">
        <v>12</v>
      </c>
      <c r="G7" s="49" t="s">
        <v>12</v>
      </c>
      <c r="H7" s="49" t="s">
        <v>12</v>
      </c>
      <c r="I7" s="49" t="s">
        <v>12</v>
      </c>
    </row>
    <row r="8" spans="1:10" x14ac:dyDescent="0.25">
      <c r="A8" s="5">
        <v>15</v>
      </c>
      <c r="B8" s="46">
        <f t="shared" ref="B8:B17" si="0">B36/164.67</f>
        <v>3.0905641993921362</v>
      </c>
      <c r="C8" s="46">
        <f t="shared" ref="C8:I14" si="1">C36/164.67</f>
        <v>3.1684237490341962</v>
      </c>
      <c r="D8" s="46">
        <f t="shared" si="1"/>
        <v>3.2721160906133133</v>
      </c>
      <c r="E8" s="46">
        <f t="shared" si="1"/>
        <v>3.4449366599118392</v>
      </c>
      <c r="F8" s="46">
        <f t="shared" si="1"/>
        <v>3.6638660369705796</v>
      </c>
      <c r="G8" s="46">
        <f t="shared" si="1"/>
        <v>3.9173595278890252</v>
      </c>
      <c r="H8" s="46">
        <f t="shared" si="1"/>
        <v>4.2399812465268809</v>
      </c>
      <c r="I8" s="46">
        <f t="shared" si="1"/>
        <v>4.597097111182622</v>
      </c>
      <c r="J8" s="6"/>
    </row>
    <row r="9" spans="1:10" x14ac:dyDescent="0.25">
      <c r="A9" s="1">
        <v>16</v>
      </c>
      <c r="B9" s="46">
        <f t="shared" si="0"/>
        <v>3.5542146419968548</v>
      </c>
      <c r="C9" s="46">
        <f t="shared" si="1"/>
        <v>3.6408466170113827</v>
      </c>
      <c r="D9" s="46">
        <f t="shared" si="1"/>
        <v>3.7675583785496944</v>
      </c>
      <c r="E9" s="46">
        <f t="shared" si="1"/>
        <v>3.9633983678074185</v>
      </c>
      <c r="F9" s="46">
        <f t="shared" si="1"/>
        <v>4.2168918587258641</v>
      </c>
      <c r="G9" s="46">
        <f t="shared" si="1"/>
        <v>4.5049494635040137</v>
      </c>
      <c r="H9" s="46">
        <f t="shared" si="1"/>
        <v>4.8736100220602632</v>
      </c>
      <c r="I9" s="46">
        <f t="shared" si="1"/>
        <v>5.2884493562185479</v>
      </c>
      <c r="J9" s="7"/>
    </row>
    <row r="10" spans="1:10" x14ac:dyDescent="0.25">
      <c r="A10" s="1">
        <v>17</v>
      </c>
      <c r="B10" s="46">
        <f t="shared" si="0"/>
        <v>4.0695280508818721</v>
      </c>
      <c r="C10" s="46">
        <f t="shared" si="1"/>
        <v>4.1593083249069611</v>
      </c>
      <c r="D10" s="46">
        <f t="shared" si="1"/>
        <v>4.3091094742462914</v>
      </c>
      <c r="E10" s="46">
        <f t="shared" si="1"/>
        <v>4.5395135773637199</v>
      </c>
      <c r="F10" s="46">
        <f t="shared" si="1"/>
        <v>4.8275711821418712</v>
      </c>
      <c r="G10" s="46">
        <f t="shared" si="1"/>
        <v>5.1616676268384145</v>
      </c>
      <c r="H10" s="46">
        <f t="shared" si="1"/>
        <v>5.5879816870553878</v>
      </c>
      <c r="I10" s="46">
        <f t="shared" si="1"/>
        <v>6.0603345871907521</v>
      </c>
      <c r="J10" s="7"/>
    </row>
    <row r="11" spans="1:10" x14ac:dyDescent="0.25">
      <c r="A11" s="1">
        <v>18</v>
      </c>
      <c r="B11" s="46">
        <f t="shared" si="0"/>
        <v>4.8935030035307125</v>
      </c>
      <c r="C11" s="46">
        <f t="shared" si="1"/>
        <v>4.8935030035307125</v>
      </c>
      <c r="D11" s="46">
        <f t="shared" si="1"/>
        <v>4.9658276375806931</v>
      </c>
      <c r="E11" s="46">
        <f t="shared" si="1"/>
        <v>5.230795854557825</v>
      </c>
      <c r="F11" s="46">
        <f t="shared" si="1"/>
        <v>5.56496226709619</v>
      </c>
      <c r="G11" s="46">
        <f t="shared" si="1"/>
        <v>5.9451675195529479</v>
      </c>
      <c r="H11" s="46">
        <f t="shared" si="1"/>
        <v>6.4290651135888224</v>
      </c>
      <c r="I11" s="46">
        <f t="shared" si="1"/>
        <v>6.9820909353441047</v>
      </c>
      <c r="J11" s="7"/>
    </row>
    <row r="12" spans="1:10" x14ac:dyDescent="0.25">
      <c r="A12" s="1">
        <v>19</v>
      </c>
      <c r="B12" s="46">
        <f t="shared" si="0"/>
        <v>5.6661440533787468</v>
      </c>
      <c r="C12" s="46">
        <f t="shared" si="1"/>
        <v>5.6661440533787468</v>
      </c>
      <c r="D12" s="46">
        <f t="shared" si="1"/>
        <v>5.7262381424942079</v>
      </c>
      <c r="E12" s="46">
        <f t="shared" si="1"/>
        <v>6.0257704733310478</v>
      </c>
      <c r="F12" s="46">
        <f t="shared" si="1"/>
        <v>6.4175204196883122</v>
      </c>
      <c r="G12" s="46">
        <f t="shared" si="1"/>
        <v>6.855379173805793</v>
      </c>
      <c r="H12" s="46">
        <f t="shared" si="1"/>
        <v>7.4198797216197665</v>
      </c>
      <c r="I12" s="46">
        <f t="shared" si="1"/>
        <v>8.0535784649949704</v>
      </c>
      <c r="J12" s="7"/>
    </row>
    <row r="13" spans="1:10" x14ac:dyDescent="0.25">
      <c r="A13" s="1">
        <v>20</v>
      </c>
      <c r="B13" s="46">
        <f t="shared" si="0"/>
        <v>7.2117552165543053</v>
      </c>
      <c r="C13" s="46">
        <f t="shared" si="1"/>
        <v>7.2117552165543053</v>
      </c>
      <c r="D13" s="46">
        <f t="shared" si="1"/>
        <v>7.2117552165543053</v>
      </c>
      <c r="E13" s="46">
        <f t="shared" si="1"/>
        <v>7.2117552165543053</v>
      </c>
      <c r="F13" s="46">
        <f t="shared" si="1"/>
        <v>7.5236420310407031</v>
      </c>
      <c r="G13" s="46">
        <f t="shared" si="1"/>
        <v>8.0305590450357727</v>
      </c>
      <c r="H13" s="46">
        <f t="shared" si="1"/>
        <v>8.6988219022706836</v>
      </c>
      <c r="I13" s="46">
        <f t="shared" si="1"/>
        <v>9.436212987224998</v>
      </c>
      <c r="J13" s="7"/>
    </row>
    <row r="14" spans="1:10" x14ac:dyDescent="0.25">
      <c r="A14" s="1">
        <v>21</v>
      </c>
      <c r="B14" s="46">
        <f t="shared" si="0"/>
        <v>8.7570373162503738</v>
      </c>
      <c r="C14" s="46">
        <f t="shared" si="1"/>
        <v>8.7570373162503738</v>
      </c>
      <c r="D14" s="46">
        <f t="shared" si="1"/>
        <v>8.7570373162503738</v>
      </c>
      <c r="E14" s="46">
        <f t="shared" si="1"/>
        <v>8.7570373162503738</v>
      </c>
      <c r="F14" s="46">
        <f t="shared" si="1"/>
        <v>8.8600977776686971</v>
      </c>
      <c r="G14" s="46">
        <f t="shared" si="1"/>
        <v>9.4707771010847051</v>
      </c>
      <c r="H14" s="46">
        <f t="shared" si="1"/>
        <v>10.25420702595742</v>
      </c>
      <c r="I14" s="46">
        <f t="shared" si="1"/>
        <v>11.118379840291871</v>
      </c>
      <c r="J14" s="7"/>
    </row>
    <row r="15" spans="1:10" x14ac:dyDescent="0.25">
      <c r="A15" s="1" t="s">
        <v>13</v>
      </c>
      <c r="B15" s="48">
        <v>9.82</v>
      </c>
      <c r="C15" s="48">
        <v>9.82</v>
      </c>
      <c r="D15" s="48">
        <v>9.82</v>
      </c>
      <c r="E15" s="48">
        <v>9.82</v>
      </c>
      <c r="F15" s="48">
        <f t="shared" ref="F15:I22" si="2">F43/164.67</f>
        <v>10.392463481396241</v>
      </c>
      <c r="G15" s="48">
        <f t="shared" si="2"/>
        <v>11.106835146391361</v>
      </c>
      <c r="H15" s="48">
        <f t="shared" si="2"/>
        <v>12.017046800644209</v>
      </c>
      <c r="I15" s="48">
        <f t="shared" si="2"/>
        <v>13.030950796476166</v>
      </c>
      <c r="J15" s="7"/>
    </row>
    <row r="16" spans="1:10" x14ac:dyDescent="0.25">
      <c r="A16" s="5" t="s">
        <v>14</v>
      </c>
      <c r="B16" s="46">
        <v>9.82</v>
      </c>
      <c r="C16" s="32">
        <f t="shared" ref="C16:E19" si="3">C44/164.67</f>
        <v>9.9865395654736062</v>
      </c>
      <c r="D16" s="32">
        <f t="shared" si="3"/>
        <v>10.335766546886868</v>
      </c>
      <c r="E16" s="32">
        <f t="shared" si="3"/>
        <v>10.881512412318031</v>
      </c>
      <c r="F16" s="32">
        <f t="shared" si="2"/>
        <v>11.580032654700716</v>
      </c>
      <c r="G16" s="32">
        <f t="shared" si="2"/>
        <v>12.376779199314269</v>
      </c>
      <c r="H16" s="32">
        <f t="shared" si="2"/>
        <v>13.391784322366595</v>
      </c>
      <c r="I16" s="32">
        <f t="shared" si="2"/>
        <v>14.52688800118298</v>
      </c>
    </row>
    <row r="17" spans="1:11" x14ac:dyDescent="0.25">
      <c r="A17" s="5">
        <v>2</v>
      </c>
      <c r="B17" s="46">
        <f t="shared" si="0"/>
        <v>9.9948416752295497</v>
      </c>
      <c r="C17" s="46">
        <f t="shared" si="3"/>
        <v>10.139313942425128</v>
      </c>
      <c r="D17" s="46">
        <f t="shared" si="3"/>
        <v>10.53228543090477</v>
      </c>
      <c r="E17" s="46">
        <f t="shared" si="3"/>
        <v>11.121643244289992</v>
      </c>
      <c r="F17" s="46">
        <f t="shared" si="2"/>
        <v>11.929259636113978</v>
      </c>
      <c r="G17" s="46">
        <f t="shared" si="2"/>
        <v>12.726006180727531</v>
      </c>
      <c r="H17" s="46">
        <f t="shared" si="2"/>
        <v>13.762883557313048</v>
      </c>
      <c r="I17" s="46">
        <f t="shared" si="2"/>
        <v>14.919793210106461</v>
      </c>
    </row>
    <row r="18" spans="1:11" x14ac:dyDescent="0.25">
      <c r="A18" s="5">
        <v>3</v>
      </c>
      <c r="B18" s="46">
        <f>B46/164.67</f>
        <v>10.195532128050896</v>
      </c>
      <c r="C18" s="46">
        <f t="shared" si="3"/>
        <v>10.292154598932811</v>
      </c>
      <c r="D18" s="46">
        <f t="shared" si="3"/>
        <v>10.728738035366513</v>
      </c>
      <c r="E18" s="46">
        <f t="shared" si="3"/>
        <v>11.372643923472378</v>
      </c>
      <c r="F18" s="46">
        <f t="shared" si="2"/>
        <v>12.278552897083401</v>
      </c>
      <c r="G18" s="46">
        <f t="shared" si="2"/>
        <v>13.064363314930365</v>
      </c>
      <c r="H18" s="46">
        <f t="shared" si="2"/>
        <v>14.133982792259498</v>
      </c>
      <c r="I18" s="46">
        <f t="shared" si="2"/>
        <v>15.312698419029942</v>
      </c>
    </row>
    <row r="19" spans="1:11" x14ac:dyDescent="0.25">
      <c r="A19" s="5">
        <v>4</v>
      </c>
      <c r="B19" s="47">
        <v>0.02</v>
      </c>
      <c r="C19" s="46">
        <f t="shared" si="3"/>
        <v>10.444933537764751</v>
      </c>
      <c r="D19" s="46">
        <f t="shared" si="3"/>
        <v>10.92519063982825</v>
      </c>
      <c r="E19" s="46">
        <f t="shared" si="3"/>
        <v>11.61277475544434</v>
      </c>
      <c r="F19" s="46">
        <f t="shared" si="2"/>
        <v>12.627779878496662</v>
      </c>
      <c r="G19" s="46">
        <f t="shared" si="2"/>
        <v>13.413590296343626</v>
      </c>
      <c r="H19" s="46">
        <f t="shared" si="2"/>
        <v>14.505015747649795</v>
      </c>
      <c r="I19" s="46">
        <f t="shared" si="2"/>
        <v>15.705603627953417</v>
      </c>
    </row>
    <row r="20" spans="1:11" x14ac:dyDescent="0.25">
      <c r="A20" s="5">
        <v>5</v>
      </c>
      <c r="B20" s="47">
        <v>0.02</v>
      </c>
      <c r="C20" s="45">
        <v>0.02</v>
      </c>
      <c r="D20" s="46">
        <f>D48/164.67</f>
        <v>11.121643244289992</v>
      </c>
      <c r="E20" s="46">
        <f>E48/164.67</f>
        <v>11.852905587416297</v>
      </c>
      <c r="F20" s="46">
        <f t="shared" si="2"/>
        <v>12.966137012699493</v>
      </c>
      <c r="G20" s="46">
        <f t="shared" si="2"/>
        <v>13.751947430546446</v>
      </c>
      <c r="H20" s="46">
        <f t="shared" si="2"/>
        <v>14.887051109362838</v>
      </c>
      <c r="I20" s="46">
        <f t="shared" si="2"/>
        <v>16.109444963643501</v>
      </c>
    </row>
    <row r="21" spans="1:11" x14ac:dyDescent="0.25">
      <c r="A21" s="1">
        <v>6</v>
      </c>
      <c r="B21" s="43">
        <f>B49/164.67</f>
        <v>10.807264055733949</v>
      </c>
      <c r="C21" s="45">
        <v>0.02</v>
      </c>
      <c r="D21" s="45">
        <v>0.02</v>
      </c>
      <c r="E21" s="46">
        <f>E49/164.67</f>
        <v>12.10390626659869</v>
      </c>
      <c r="F21" s="46">
        <f t="shared" si="2"/>
        <v>13.315363994112754</v>
      </c>
      <c r="G21" s="46">
        <f t="shared" si="2"/>
        <v>14.101240691515871</v>
      </c>
      <c r="H21" s="46">
        <f t="shared" si="2"/>
        <v>15.258150344309286</v>
      </c>
      <c r="I21" s="46">
        <f t="shared" si="2"/>
        <v>16.502350172566977</v>
      </c>
    </row>
    <row r="22" spans="1:11" x14ac:dyDescent="0.25">
      <c r="A22" s="1">
        <v>7</v>
      </c>
      <c r="B22" s="44"/>
      <c r="C22" s="43">
        <f>C50/164.67</f>
        <v>11.071629550030636</v>
      </c>
      <c r="D22" s="45">
        <v>0.02</v>
      </c>
      <c r="E22" s="46">
        <f>E50/164.67</f>
        <v>12.344037098570649</v>
      </c>
      <c r="F22" s="46">
        <f t="shared" si="2"/>
        <v>13.664657255082179</v>
      </c>
      <c r="G22" s="46">
        <f t="shared" si="2"/>
        <v>14.439531546162543</v>
      </c>
      <c r="H22" s="46">
        <f t="shared" si="2"/>
        <v>15.629183299699578</v>
      </c>
      <c r="I22" s="46">
        <f t="shared" si="2"/>
        <v>16.895255381490458</v>
      </c>
    </row>
    <row r="23" spans="1:11" x14ac:dyDescent="0.25">
      <c r="A23" s="1">
        <v>8</v>
      </c>
      <c r="B23" s="44"/>
      <c r="C23" s="44"/>
      <c r="D23" s="45">
        <v>0.02</v>
      </c>
      <c r="E23" s="45">
        <v>0.02</v>
      </c>
      <c r="F23" s="45">
        <v>0.02</v>
      </c>
      <c r="G23" s="46">
        <f>G51/164.67</f>
        <v>14.788824807131963</v>
      </c>
      <c r="H23" s="46">
        <f>H51/164.67</f>
        <v>16.000282534646029</v>
      </c>
      <c r="I23" s="46">
        <f>I51/164.67</f>
        <v>17.288160590413938</v>
      </c>
    </row>
    <row r="24" spans="1:11" x14ac:dyDescent="0.25">
      <c r="A24" s="1">
        <v>9</v>
      </c>
      <c r="B24" s="44"/>
      <c r="C24" s="44"/>
      <c r="D24" s="43">
        <f>D52/164.67</f>
        <v>12.011374703833191</v>
      </c>
      <c r="E24" s="45">
        <v>0.02</v>
      </c>
      <c r="F24" s="45">
        <v>0.02</v>
      </c>
      <c r="G24" s="45">
        <v>0.02</v>
      </c>
      <c r="H24" s="45">
        <v>0.02</v>
      </c>
      <c r="I24" s="45">
        <v>0.02</v>
      </c>
    </row>
    <row r="25" spans="1:11" x14ac:dyDescent="0.25">
      <c r="A25" s="1">
        <v>10</v>
      </c>
      <c r="B25" s="44"/>
      <c r="C25" s="44"/>
      <c r="D25" s="44"/>
      <c r="E25" s="45">
        <v>0.02</v>
      </c>
      <c r="F25" s="45">
        <v>0.02</v>
      </c>
      <c r="G25" s="45">
        <v>0.02</v>
      </c>
      <c r="H25" s="45">
        <v>0.02</v>
      </c>
      <c r="I25" s="45">
        <v>0.02</v>
      </c>
    </row>
    <row r="26" spans="1:11" x14ac:dyDescent="0.25">
      <c r="A26" s="1">
        <v>11</v>
      </c>
      <c r="B26" s="44"/>
      <c r="C26" s="44"/>
      <c r="D26" s="44"/>
      <c r="E26" s="45">
        <v>0.02</v>
      </c>
      <c r="F26" s="45">
        <v>0.02</v>
      </c>
      <c r="G26" s="45">
        <v>0.02</v>
      </c>
      <c r="H26" s="45">
        <v>0.02</v>
      </c>
      <c r="I26" s="45">
        <v>0.02</v>
      </c>
    </row>
    <row r="27" spans="1:11" x14ac:dyDescent="0.25">
      <c r="A27" s="1">
        <v>12</v>
      </c>
      <c r="B27" s="44"/>
      <c r="C27" s="44"/>
      <c r="D27" s="44"/>
      <c r="E27" s="43">
        <f>E55/164.67</f>
        <v>13.578440808427715</v>
      </c>
      <c r="F27" s="43">
        <f>F55/164.67</f>
        <v>15.0311229805904</v>
      </c>
      <c r="G27" s="45">
        <v>0.02</v>
      </c>
      <c r="H27" s="45">
        <v>0.02</v>
      </c>
      <c r="I27" s="45">
        <v>0.02</v>
      </c>
    </row>
    <row r="28" spans="1:11" x14ac:dyDescent="0.25">
      <c r="A28" s="1">
        <v>13</v>
      </c>
      <c r="B28" s="44"/>
      <c r="C28" s="44"/>
      <c r="D28" s="44"/>
      <c r="E28" s="44"/>
      <c r="F28" s="44"/>
      <c r="G28" s="43">
        <f>G56/164.67</f>
        <v>16.267707287845163</v>
      </c>
      <c r="H28" s="43">
        <f>H56/164.67</f>
        <v>17.600310788110637</v>
      </c>
      <c r="I28" s="43">
        <f>I56/164.67</f>
        <v>19.016976649455334</v>
      </c>
    </row>
    <row r="29" spans="1:11" x14ac:dyDescent="0.25">
      <c r="A29" s="26"/>
      <c r="B29" s="42"/>
      <c r="C29" s="42"/>
      <c r="D29" s="42"/>
      <c r="E29" s="42"/>
      <c r="F29" s="42"/>
      <c r="G29" s="42"/>
      <c r="H29" s="42"/>
      <c r="I29" s="42"/>
    </row>
    <row r="30" spans="1:11" x14ac:dyDescent="0.25">
      <c r="A30" s="54" t="s">
        <v>45</v>
      </c>
      <c r="B30" s="41"/>
      <c r="C30" s="41"/>
      <c r="D30" s="41"/>
      <c r="E30" s="41"/>
      <c r="F30" s="41"/>
      <c r="G30" s="41"/>
      <c r="H30" s="41"/>
      <c r="I30" s="41"/>
    </row>
    <row r="31" spans="1:11" x14ac:dyDescent="0.25">
      <c r="A31" s="41"/>
      <c r="B31" s="41"/>
      <c r="C31" s="41"/>
      <c r="D31" s="41"/>
      <c r="E31" s="41"/>
      <c r="F31" s="41"/>
      <c r="G31" s="41"/>
      <c r="H31" s="41"/>
      <c r="I31" s="41"/>
    </row>
    <row r="32" spans="1:11" x14ac:dyDescent="0.25">
      <c r="A32" s="1" t="s">
        <v>0</v>
      </c>
      <c r="B32" s="40" t="s">
        <v>1</v>
      </c>
      <c r="C32" s="40" t="s">
        <v>2</v>
      </c>
      <c r="D32" s="40" t="s">
        <v>3</v>
      </c>
      <c r="E32" s="40" t="s">
        <v>4</v>
      </c>
      <c r="F32" s="40" t="s">
        <v>5</v>
      </c>
      <c r="G32" s="40" t="s">
        <v>6</v>
      </c>
      <c r="H32" s="40" t="s">
        <v>7</v>
      </c>
      <c r="I32" s="40" t="s">
        <v>8</v>
      </c>
      <c r="K32">
        <v>1.0134000000000001</v>
      </c>
    </row>
    <row r="33" spans="1:19" x14ac:dyDescent="0.25">
      <c r="A33" s="2"/>
      <c r="B33" s="39" t="s">
        <v>15</v>
      </c>
      <c r="C33" s="39" t="s">
        <v>15</v>
      </c>
      <c r="D33" s="38" t="s">
        <v>15</v>
      </c>
      <c r="E33" s="37" t="s">
        <v>15</v>
      </c>
      <c r="F33" s="38" t="s">
        <v>15</v>
      </c>
      <c r="G33" s="37" t="s">
        <v>15</v>
      </c>
      <c r="H33" s="37" t="s">
        <v>15</v>
      </c>
      <c r="I33" s="37" t="s">
        <v>15</v>
      </c>
    </row>
    <row r="34" spans="1:19" x14ac:dyDescent="0.25">
      <c r="A34" s="3" t="s">
        <v>10</v>
      </c>
      <c r="B34" s="36" t="s">
        <v>11</v>
      </c>
      <c r="C34" s="36" t="s">
        <v>11</v>
      </c>
      <c r="D34" s="35" t="s">
        <v>11</v>
      </c>
      <c r="E34" s="34" t="s">
        <v>11</v>
      </c>
      <c r="F34" s="35" t="s">
        <v>11</v>
      </c>
      <c r="G34" s="34" t="s">
        <v>11</v>
      </c>
      <c r="H34" s="34" t="s">
        <v>11</v>
      </c>
      <c r="I34" s="34" t="s">
        <v>11</v>
      </c>
    </row>
    <row r="35" spans="1:19" x14ac:dyDescent="0.25">
      <c r="A35" s="4"/>
      <c r="B35" s="36" t="s">
        <v>12</v>
      </c>
      <c r="C35" s="36" t="s">
        <v>12</v>
      </c>
      <c r="D35" s="35" t="s">
        <v>12</v>
      </c>
      <c r="E35" s="34" t="s">
        <v>12</v>
      </c>
      <c r="F35" s="35" t="s">
        <v>12</v>
      </c>
      <c r="G35" s="34" t="s">
        <v>12</v>
      </c>
      <c r="H35" s="34" t="s">
        <v>12</v>
      </c>
      <c r="I35" s="34" t="s">
        <v>12</v>
      </c>
    </row>
    <row r="36" spans="1:19" x14ac:dyDescent="0.25">
      <c r="A36" s="5">
        <v>15</v>
      </c>
      <c r="B36" s="8">
        <f t="shared" ref="B36:I42" si="4">(L36*1.0103)*1.0134</f>
        <v>508.92320671390303</v>
      </c>
      <c r="C36" s="8">
        <f t="shared" si="4"/>
        <v>521.74433875346108</v>
      </c>
      <c r="D36" s="8">
        <f t="shared" si="4"/>
        <v>538.81935664129423</v>
      </c>
      <c r="E36" s="8">
        <f t="shared" si="4"/>
        <v>567.27771978768249</v>
      </c>
      <c r="F36" s="8">
        <f t="shared" si="4"/>
        <v>603.32882030794531</v>
      </c>
      <c r="G36" s="8">
        <f t="shared" si="4"/>
        <v>645.07159345748573</v>
      </c>
      <c r="H36" s="8">
        <f t="shared" si="4"/>
        <v>698.19771186558148</v>
      </c>
      <c r="I36" s="8">
        <f t="shared" si="4"/>
        <v>757.00398129844234</v>
      </c>
      <c r="J36" s="6"/>
      <c r="L36" s="8">
        <v>497.07394800000003</v>
      </c>
      <c r="M36" s="8">
        <v>509.59656563004086</v>
      </c>
      <c r="N36" s="8">
        <v>526.27402588672589</v>
      </c>
      <c r="O36" s="8">
        <v>554.06979298120075</v>
      </c>
      <c r="P36" s="8">
        <v>589.28151574986953</v>
      </c>
      <c r="Q36" s="8">
        <v>630.0523919374333</v>
      </c>
      <c r="R36" s="8">
        <v>681.94157496278706</v>
      </c>
      <c r="S36" s="8">
        <v>739.37865806003401</v>
      </c>
    </row>
    <row r="37" spans="1:19" x14ac:dyDescent="0.25">
      <c r="A37" s="1">
        <v>16</v>
      </c>
      <c r="B37" s="8">
        <f t="shared" si="4"/>
        <v>585.27252509762207</v>
      </c>
      <c r="C37" s="8">
        <f t="shared" si="4"/>
        <v>599.53821242326433</v>
      </c>
      <c r="D37" s="8">
        <f t="shared" si="4"/>
        <v>620.40383819577812</v>
      </c>
      <c r="E37" s="8">
        <f t="shared" si="4"/>
        <v>652.65280922684758</v>
      </c>
      <c r="F37" s="8">
        <f t="shared" si="4"/>
        <v>694.39558237638801</v>
      </c>
      <c r="G37" s="8">
        <f t="shared" si="4"/>
        <v>741.83002815520592</v>
      </c>
      <c r="H37" s="8">
        <f t="shared" si="4"/>
        <v>802.53736233266341</v>
      </c>
      <c r="I37" s="8">
        <f t="shared" si="4"/>
        <v>870.84895548850818</v>
      </c>
      <c r="J37" s="7"/>
      <c r="L37" s="30">
        <v>571.64562524999997</v>
      </c>
      <c r="M37" s="30">
        <v>585.57916458627346</v>
      </c>
      <c r="N37" s="30">
        <v>605.95897600655439</v>
      </c>
      <c r="O37" s="30">
        <v>637.45709426462554</v>
      </c>
      <c r="P37" s="30">
        <v>678.22797045218931</v>
      </c>
      <c r="Q37" s="30">
        <v>724.55800005864785</v>
      </c>
      <c r="R37" s="30">
        <v>783.85188541119362</v>
      </c>
      <c r="S37" s="30">
        <v>850.57297978493523</v>
      </c>
    </row>
    <row r="38" spans="1:19" x14ac:dyDescent="0.25">
      <c r="A38" s="1">
        <v>17</v>
      </c>
      <c r="B38" s="8">
        <f t="shared" si="4"/>
        <v>670.12918413871785</v>
      </c>
      <c r="C38" s="8">
        <f t="shared" si="4"/>
        <v>684.91330186242931</v>
      </c>
      <c r="D38" s="8">
        <f t="shared" si="4"/>
        <v>709.58105712413681</v>
      </c>
      <c r="E38" s="8">
        <f t="shared" si="4"/>
        <v>747.52170078448364</v>
      </c>
      <c r="F38" s="8">
        <f t="shared" si="4"/>
        <v>794.9561465633019</v>
      </c>
      <c r="G38" s="8">
        <f t="shared" si="4"/>
        <v>849.97180811148166</v>
      </c>
      <c r="H38" s="8">
        <f t="shared" si="4"/>
        <v>920.17294440741057</v>
      </c>
      <c r="I38" s="8">
        <f t="shared" si="4"/>
        <v>997.95529647270109</v>
      </c>
      <c r="J38" s="7"/>
      <c r="L38" s="30">
        <v>654.52656675000003</v>
      </c>
      <c r="M38" s="30">
        <v>668.96646586969814</v>
      </c>
      <c r="N38" s="30">
        <v>693.05988180057693</v>
      </c>
      <c r="O38" s="30">
        <v>730.11715347754284</v>
      </c>
      <c r="P38" s="30">
        <v>776.44718308400172</v>
      </c>
      <c r="Q38" s="30">
        <v>830.1819150176525</v>
      </c>
      <c r="R38" s="30">
        <v>898.74855829969124</v>
      </c>
      <c r="S38" s="30">
        <v>974.71990390892211</v>
      </c>
    </row>
    <row r="39" spans="1:19" x14ac:dyDescent="0.25">
      <c r="A39" s="1">
        <v>18</v>
      </c>
      <c r="B39" s="8">
        <f t="shared" si="4"/>
        <v>805.81313959140243</v>
      </c>
      <c r="C39" s="8">
        <f t="shared" si="4"/>
        <v>805.81313959140243</v>
      </c>
      <c r="D39" s="8">
        <f t="shared" si="4"/>
        <v>817.72283708041266</v>
      </c>
      <c r="E39" s="8">
        <f t="shared" si="4"/>
        <v>861.35515337003699</v>
      </c>
      <c r="F39" s="8">
        <f t="shared" si="4"/>
        <v>916.38233652272959</v>
      </c>
      <c r="G39" s="8">
        <f t="shared" si="4"/>
        <v>978.99073544478392</v>
      </c>
      <c r="H39" s="8">
        <f t="shared" si="4"/>
        <v>1058.6741522546713</v>
      </c>
      <c r="I39" s="8">
        <f t="shared" si="4"/>
        <v>1149.7409143231137</v>
      </c>
      <c r="J39" s="7"/>
      <c r="L39" s="30">
        <v>787.05139274999999</v>
      </c>
      <c r="M39" s="30">
        <v>787.05139274999999</v>
      </c>
      <c r="N39" s="30">
        <v>798.6837967595817</v>
      </c>
      <c r="O39" s="30">
        <v>841.30022185544249</v>
      </c>
      <c r="P39" s="30">
        <v>895.04620713609518</v>
      </c>
      <c r="Q39" s="30">
        <v>956.19689474393999</v>
      </c>
      <c r="R39" s="30">
        <v>1034.0250426084697</v>
      </c>
      <c r="S39" s="30">
        <v>1122.9714973107891</v>
      </c>
    </row>
    <row r="40" spans="1:19" x14ac:dyDescent="0.25">
      <c r="A40" s="1">
        <v>19</v>
      </c>
      <c r="B40" s="8">
        <f t="shared" si="4"/>
        <v>933.04394126987813</v>
      </c>
      <c r="C40" s="8">
        <f t="shared" si="4"/>
        <v>933.04394126987813</v>
      </c>
      <c r="D40" s="8">
        <f t="shared" si="4"/>
        <v>942.9396349245211</v>
      </c>
      <c r="E40" s="8">
        <f t="shared" si="4"/>
        <v>992.26362384342349</v>
      </c>
      <c r="F40" s="8">
        <f t="shared" si="4"/>
        <v>1056.7730875100742</v>
      </c>
      <c r="G40" s="8">
        <f t="shared" si="4"/>
        <v>1128.8752885505999</v>
      </c>
      <c r="H40" s="8">
        <f t="shared" si="4"/>
        <v>1221.8315937591269</v>
      </c>
      <c r="I40" s="8">
        <f t="shared" si="4"/>
        <v>1326.1827658307216</v>
      </c>
      <c r="J40" s="7"/>
      <c r="L40" s="30">
        <v>911.31987975000004</v>
      </c>
      <c r="M40" s="30">
        <v>911.31987975000004</v>
      </c>
      <c r="N40" s="30">
        <v>920.9851719752711</v>
      </c>
      <c r="O40" s="30">
        <v>969.16075049002711</v>
      </c>
      <c r="P40" s="30">
        <v>1032.1682403531706</v>
      </c>
      <c r="Q40" s="30">
        <v>1102.5916858905082</v>
      </c>
      <c r="R40" s="30">
        <v>1193.3836895011252</v>
      </c>
      <c r="S40" s="30">
        <v>1295.3052532965335</v>
      </c>
    </row>
    <row r="41" spans="1:19" x14ac:dyDescent="0.25">
      <c r="A41" s="1">
        <v>20</v>
      </c>
      <c r="B41" s="8">
        <f t="shared" si="4"/>
        <v>1187.5597315099974</v>
      </c>
      <c r="C41" s="8">
        <f t="shared" si="4"/>
        <v>1187.5597315099974</v>
      </c>
      <c r="D41" s="8">
        <f t="shared" si="4"/>
        <v>1187.5597315099974</v>
      </c>
      <c r="E41" s="8">
        <f t="shared" si="4"/>
        <v>1187.5597315099974</v>
      </c>
      <c r="F41" s="8">
        <f t="shared" si="4"/>
        <v>1238.9181332514725</v>
      </c>
      <c r="G41" s="8">
        <f t="shared" si="4"/>
        <v>1322.3921579460407</v>
      </c>
      <c r="H41" s="8">
        <f t="shared" si="4"/>
        <v>1432.4350026469133</v>
      </c>
      <c r="I41" s="8">
        <f t="shared" si="4"/>
        <v>1553.8611926063404</v>
      </c>
      <c r="J41" s="7"/>
      <c r="L41" s="30">
        <v>1159.9097789999998</v>
      </c>
      <c r="M41" s="30">
        <v>1159.9097789999998</v>
      </c>
      <c r="N41" s="30">
        <v>1159.9097789999998</v>
      </c>
      <c r="O41" s="30">
        <v>1159.9097789999998</v>
      </c>
      <c r="P41" s="30">
        <v>1210.0724031048119</v>
      </c>
      <c r="Q41" s="30">
        <v>1291.6029021329375</v>
      </c>
      <c r="R41" s="30">
        <v>1399.0836193472412</v>
      </c>
      <c r="S41" s="30">
        <v>1517.6826433993342</v>
      </c>
    </row>
    <row r="42" spans="1:19" x14ac:dyDescent="0.25">
      <c r="A42" s="1">
        <v>21</v>
      </c>
      <c r="B42" s="8">
        <f t="shared" si="4"/>
        <v>1442.021334866949</v>
      </c>
      <c r="C42" s="8">
        <f t="shared" si="4"/>
        <v>1442.021334866949</v>
      </c>
      <c r="D42" s="8">
        <f t="shared" si="4"/>
        <v>1442.021334866949</v>
      </c>
      <c r="E42" s="8">
        <f t="shared" si="4"/>
        <v>1442.021334866949</v>
      </c>
      <c r="F42" s="8">
        <f t="shared" si="4"/>
        <v>1458.9923010487043</v>
      </c>
      <c r="G42" s="8">
        <f t="shared" si="4"/>
        <v>1559.5528652356181</v>
      </c>
      <c r="H42" s="8">
        <f t="shared" si="4"/>
        <v>1688.5602709644083</v>
      </c>
      <c r="I42" s="8">
        <f t="shared" si="4"/>
        <v>1830.8636083008623</v>
      </c>
      <c r="J42" s="7"/>
      <c r="L42" s="30">
        <v>1408.4467529999999</v>
      </c>
      <c r="M42" s="30">
        <v>1408.4467529999999</v>
      </c>
      <c r="N42" s="30">
        <v>1408.4467529999999</v>
      </c>
      <c r="O42" s="30">
        <v>1408.4467529999999</v>
      </c>
      <c r="P42" s="30">
        <v>1425.0225841864169</v>
      </c>
      <c r="Q42" s="30">
        <v>1523.2417968182292</v>
      </c>
      <c r="R42" s="30">
        <v>1649.2455231975155</v>
      </c>
      <c r="S42" s="30">
        <v>1788.2356120168913</v>
      </c>
    </row>
    <row r="43" spans="1:19" x14ac:dyDescent="0.25">
      <c r="A43" s="1" t="s">
        <v>13</v>
      </c>
      <c r="B43" s="33">
        <v>1615.8</v>
      </c>
      <c r="C43" s="33">
        <v>1615.8</v>
      </c>
      <c r="D43" s="33">
        <v>1615.8</v>
      </c>
      <c r="E43" s="33">
        <v>1615.8</v>
      </c>
      <c r="F43" s="33">
        <f t="shared" ref="F43:I50" si="5">(P43*1.0103)*1.0134</f>
        <v>1711.326961481519</v>
      </c>
      <c r="G43" s="33">
        <f t="shared" si="5"/>
        <v>1828.9625435562652</v>
      </c>
      <c r="H43" s="33">
        <f t="shared" si="5"/>
        <v>1978.8470966620819</v>
      </c>
      <c r="I43" s="33">
        <f t="shared" si="5"/>
        <v>2145.8066676557301</v>
      </c>
      <c r="J43" s="7"/>
      <c r="L43" s="33">
        <v>1578</v>
      </c>
      <c r="M43" s="33">
        <v>1578</v>
      </c>
      <c r="N43" s="33">
        <v>1578</v>
      </c>
      <c r="O43" s="33">
        <v>1578</v>
      </c>
      <c r="P43" s="33">
        <v>1671.4821368730952</v>
      </c>
      <c r="Q43" s="33">
        <v>1786.3788097615923</v>
      </c>
      <c r="R43" s="33">
        <v>1932.7736009081609</v>
      </c>
      <c r="S43" s="33">
        <v>2095.8458523114136</v>
      </c>
    </row>
    <row r="44" spans="1:19" x14ac:dyDescent="0.25">
      <c r="A44" s="5" t="s">
        <v>14</v>
      </c>
      <c r="B44" s="53">
        <v>1615.8</v>
      </c>
      <c r="C44" s="8">
        <f t="shared" ref="C44:E47" si="6">(M44*1.0103)*1.0134</f>
        <v>1644.4834702465387</v>
      </c>
      <c r="D44" s="8">
        <f t="shared" si="6"/>
        <v>1701.9906772758604</v>
      </c>
      <c r="E44" s="8">
        <f t="shared" si="6"/>
        <v>1791.85864893641</v>
      </c>
      <c r="F44" s="8">
        <f t="shared" si="5"/>
        <v>1906.8839772495667</v>
      </c>
      <c r="G44" s="8">
        <f t="shared" si="5"/>
        <v>2038.0842307510807</v>
      </c>
      <c r="H44" s="8">
        <f t="shared" si="5"/>
        <v>2205.2251243641072</v>
      </c>
      <c r="I44" s="8">
        <f t="shared" si="5"/>
        <v>2392.1426471548011</v>
      </c>
      <c r="L44" s="32">
        <v>1578</v>
      </c>
      <c r="M44" s="32">
        <v>1606.1949626040832</v>
      </c>
      <c r="N44" s="32">
        <v>1662.3632293669466</v>
      </c>
      <c r="O44" s="32">
        <v>1750.1388050977146</v>
      </c>
      <c r="P44" s="32">
        <v>1862.4859987613729</v>
      </c>
      <c r="Q44" s="32">
        <v>1990.6315168400179</v>
      </c>
      <c r="R44" s="32">
        <v>2153.8808691282115</v>
      </c>
      <c r="S44" s="32">
        <v>2336.446391348898</v>
      </c>
    </row>
    <row r="45" spans="1:19" x14ac:dyDescent="0.25">
      <c r="A45" s="5">
        <v>2</v>
      </c>
      <c r="B45" s="8">
        <f>(L45*1.0103)*1.0134</f>
        <v>1645.8505786600497</v>
      </c>
      <c r="C45" s="8">
        <f t="shared" si="6"/>
        <v>1669.6408268991456</v>
      </c>
      <c r="D45" s="8">
        <f t="shared" si="6"/>
        <v>1734.3514419070882</v>
      </c>
      <c r="E45" s="8">
        <f t="shared" si="6"/>
        <v>1831.4009930372326</v>
      </c>
      <c r="F45" s="8">
        <f t="shared" si="5"/>
        <v>1964.3911842788887</v>
      </c>
      <c r="G45" s="8">
        <f t="shared" si="5"/>
        <v>2095.5914377804024</v>
      </c>
      <c r="H45" s="8">
        <f t="shared" si="5"/>
        <v>2266.3340353827393</v>
      </c>
      <c r="I45" s="8">
        <f t="shared" si="5"/>
        <v>2456.8423479082307</v>
      </c>
      <c r="L45" s="30">
        <v>1607.5302406332298</v>
      </c>
      <c r="M45" s="30">
        <v>1630.7665805369736</v>
      </c>
      <c r="N45" s="30">
        <v>1693.9705383348512</v>
      </c>
      <c r="O45" s="30">
        <v>1788.7604848247699</v>
      </c>
      <c r="P45" s="30">
        <v>1918.6542655242365</v>
      </c>
      <c r="Q45" s="30">
        <v>2046.7997836028812</v>
      </c>
      <c r="R45" s="30">
        <v>2213.5669814085818</v>
      </c>
      <c r="S45" s="30">
        <v>2399.639689008844</v>
      </c>
    </row>
    <row r="46" spans="1:19" x14ac:dyDescent="0.25">
      <c r="A46" s="5">
        <v>3</v>
      </c>
      <c r="B46" s="8">
        <f>(L46*1.0103)*1.0134</f>
        <v>1678.8982755261409</v>
      </c>
      <c r="C46" s="8">
        <f t="shared" si="6"/>
        <v>1694.8090978062658</v>
      </c>
      <c r="D46" s="8">
        <f t="shared" si="6"/>
        <v>1766.7012922838035</v>
      </c>
      <c r="E46" s="8">
        <f t="shared" si="6"/>
        <v>1872.7332748781964</v>
      </c>
      <c r="F46" s="8">
        <f t="shared" si="5"/>
        <v>2021.9093055627236</v>
      </c>
      <c r="G46" s="8">
        <f t="shared" si="5"/>
        <v>2151.3087070695829</v>
      </c>
      <c r="H46" s="8">
        <f t="shared" si="5"/>
        <v>2327.4429464013715</v>
      </c>
      <c r="I46" s="8">
        <f t="shared" si="5"/>
        <v>2521.5420486616604</v>
      </c>
      <c r="L46" s="30">
        <v>1639.8084879931894</v>
      </c>
      <c r="M46" s="30">
        <v>1655.3488586077958</v>
      </c>
      <c r="N46" s="30">
        <v>1725.5671871648244</v>
      </c>
      <c r="O46" s="30">
        <v>1829.1304271726463</v>
      </c>
      <c r="P46" s="30">
        <v>1974.8331924250317</v>
      </c>
      <c r="Q46" s="30">
        <v>2101.2197877449235</v>
      </c>
      <c r="R46" s="30">
        <v>2273.2530936889525</v>
      </c>
      <c r="S46" s="30">
        <v>2462.83298666879</v>
      </c>
    </row>
    <row r="47" spans="1:19" x14ac:dyDescent="0.25">
      <c r="A47" s="5">
        <v>4</v>
      </c>
      <c r="B47" s="31">
        <v>0.02</v>
      </c>
      <c r="C47" s="8">
        <f t="shared" si="6"/>
        <v>1719.9672056637214</v>
      </c>
      <c r="D47" s="8">
        <f t="shared" si="6"/>
        <v>1799.0511426605178</v>
      </c>
      <c r="E47" s="8">
        <f t="shared" si="6"/>
        <v>1912.2756189790193</v>
      </c>
      <c r="F47" s="8">
        <f t="shared" si="5"/>
        <v>2079.4165125920454</v>
      </c>
      <c r="G47" s="8">
        <f t="shared" si="5"/>
        <v>2208.8159140989046</v>
      </c>
      <c r="H47" s="8">
        <f t="shared" si="5"/>
        <v>2388.5409431654916</v>
      </c>
      <c r="I47" s="8">
        <f t="shared" si="5"/>
        <v>2586.2417494150891</v>
      </c>
      <c r="L47" s="31">
        <v>0.02</v>
      </c>
      <c r="M47" s="30">
        <v>1679.9212102552328</v>
      </c>
      <c r="N47" s="30">
        <v>1757.163835994797</v>
      </c>
      <c r="O47" s="30">
        <v>1867.7521068997019</v>
      </c>
      <c r="P47" s="30">
        <v>2031.0014591878953</v>
      </c>
      <c r="Q47" s="30">
        <v>2157.3880545077868</v>
      </c>
      <c r="R47" s="30">
        <v>2332.9285458313916</v>
      </c>
      <c r="S47" s="30">
        <v>2526.0262843287351</v>
      </c>
    </row>
    <row r="48" spans="1:19" x14ac:dyDescent="0.25">
      <c r="A48" s="5">
        <v>5</v>
      </c>
      <c r="B48" s="29">
        <v>0.02</v>
      </c>
      <c r="C48" s="29">
        <v>0.02</v>
      </c>
      <c r="D48" s="8">
        <f>(N48*1.0103)*1.0134</f>
        <v>1831.4009930372326</v>
      </c>
      <c r="E48" s="8">
        <f>(O48*1.0103)*1.0134</f>
        <v>1951.8179630798413</v>
      </c>
      <c r="F48" s="8">
        <f t="shared" si="5"/>
        <v>2135.1337818812253</v>
      </c>
      <c r="G48" s="8">
        <f t="shared" si="5"/>
        <v>2264.5331833880832</v>
      </c>
      <c r="H48" s="8">
        <f t="shared" si="5"/>
        <v>2451.4507061787785</v>
      </c>
      <c r="I48" s="8">
        <f t="shared" si="5"/>
        <v>2652.7423021631748</v>
      </c>
      <c r="L48" s="29">
        <v>0.02</v>
      </c>
      <c r="M48" s="29">
        <v>0.02</v>
      </c>
      <c r="N48" s="30">
        <v>1788.7604848247699</v>
      </c>
      <c r="O48" s="30">
        <v>1906.373786626757</v>
      </c>
      <c r="P48" s="30">
        <v>2085.4214633299371</v>
      </c>
      <c r="Q48" s="30">
        <v>2211.8080586498277</v>
      </c>
      <c r="R48" s="30">
        <v>2394.3735808705155</v>
      </c>
      <c r="S48" s="30">
        <v>2590.9785047474352</v>
      </c>
    </row>
    <row r="49" spans="1:19" x14ac:dyDescent="0.25">
      <c r="A49" s="1">
        <v>6</v>
      </c>
      <c r="B49" s="27">
        <f>B46*1.06</f>
        <v>1779.6321720577093</v>
      </c>
      <c r="C49" s="29">
        <v>0.02</v>
      </c>
      <c r="D49" s="29">
        <v>0.02</v>
      </c>
      <c r="E49" s="8">
        <f>(O49*1.0103)*1.0134</f>
        <v>1993.150244920806</v>
      </c>
      <c r="F49" s="8">
        <f t="shared" si="5"/>
        <v>2192.6409889105471</v>
      </c>
      <c r="G49" s="8">
        <f t="shared" si="5"/>
        <v>2322.0513046719184</v>
      </c>
      <c r="H49" s="8">
        <f t="shared" si="5"/>
        <v>2512.5596171974098</v>
      </c>
      <c r="I49" s="8">
        <f t="shared" si="5"/>
        <v>2717.442002916604</v>
      </c>
      <c r="L49" s="27">
        <f>L46*1.06</f>
        <v>1738.1969972727809</v>
      </c>
      <c r="M49" s="29">
        <v>0.02</v>
      </c>
      <c r="N49" s="29">
        <v>0.02</v>
      </c>
      <c r="O49" s="30">
        <v>1946.743728974634</v>
      </c>
      <c r="P49" s="30">
        <v>2141.5897300928004</v>
      </c>
      <c r="Q49" s="30">
        <v>2267.9869855506231</v>
      </c>
      <c r="R49" s="30">
        <v>2454.0596931508853</v>
      </c>
      <c r="S49" s="30">
        <v>2654.1718024073807</v>
      </c>
    </row>
    <row r="50" spans="1:19" x14ac:dyDescent="0.25">
      <c r="A50" s="1">
        <v>7</v>
      </c>
      <c r="B50" s="28"/>
      <c r="C50" s="27">
        <f>C47*1.06</f>
        <v>1823.1652380035448</v>
      </c>
      <c r="D50" s="29">
        <v>0.02</v>
      </c>
      <c r="E50" s="8">
        <f>(O50*1.0103)*1.0134</f>
        <v>2032.6925890216285</v>
      </c>
      <c r="F50" s="8">
        <f t="shared" si="5"/>
        <v>2250.1591101943823</v>
      </c>
      <c r="G50" s="8">
        <f t="shared" si="5"/>
        <v>2377.7576597065859</v>
      </c>
      <c r="H50" s="8">
        <f t="shared" si="5"/>
        <v>2573.6576139615295</v>
      </c>
      <c r="I50" s="8">
        <f t="shared" si="5"/>
        <v>2782.1417036700332</v>
      </c>
      <c r="L50" s="28"/>
      <c r="M50" s="27">
        <f>M47*1.06</f>
        <v>1780.716482870547</v>
      </c>
      <c r="N50" s="29">
        <v>0.02</v>
      </c>
      <c r="O50" s="30">
        <v>1985.3654087016894</v>
      </c>
      <c r="P50" s="30">
        <v>2197.7686569935954</v>
      </c>
      <c r="Q50" s="30">
        <v>2322.3963295547337</v>
      </c>
      <c r="R50" s="30">
        <v>2513.7351452933244</v>
      </c>
      <c r="S50" s="30">
        <v>2717.3651000673262</v>
      </c>
    </row>
    <row r="51" spans="1:19" x14ac:dyDescent="0.25">
      <c r="A51" s="1">
        <v>8</v>
      </c>
      <c r="B51" s="28"/>
      <c r="C51" s="28"/>
      <c r="D51" s="29">
        <v>0.02</v>
      </c>
      <c r="E51" s="29">
        <v>0.02</v>
      </c>
      <c r="F51" s="29">
        <v>0.02</v>
      </c>
      <c r="G51" s="8">
        <f>(Q51*1.0103)*1.0134</f>
        <v>2435.2757809904201</v>
      </c>
      <c r="H51" s="8">
        <f>(R51*1.0103)*1.0134</f>
        <v>2634.7665249801616</v>
      </c>
      <c r="I51" s="8">
        <f>(S51*1.0103)*1.0134</f>
        <v>2846.8414044234628</v>
      </c>
      <c r="L51" s="28"/>
      <c r="M51" s="28"/>
      <c r="N51" s="29">
        <v>0.02</v>
      </c>
      <c r="O51" s="29">
        <v>0.02</v>
      </c>
      <c r="P51" s="29">
        <v>0.02</v>
      </c>
      <c r="Q51" s="30">
        <v>2378.5752564555282</v>
      </c>
      <c r="R51" s="30">
        <v>2573.4212575736947</v>
      </c>
      <c r="S51" s="30">
        <v>2780.5583977272722</v>
      </c>
    </row>
    <row r="52" spans="1:19" x14ac:dyDescent="0.25">
      <c r="A52" s="1">
        <v>9</v>
      </c>
      <c r="B52" s="28"/>
      <c r="C52" s="28"/>
      <c r="D52" s="27">
        <f>D48*1.08</f>
        <v>1977.9130724802114</v>
      </c>
      <c r="E52" s="29">
        <v>0.02</v>
      </c>
      <c r="F52" s="29">
        <v>0.02</v>
      </c>
      <c r="G52" s="29">
        <v>0.02</v>
      </c>
      <c r="H52" s="29">
        <v>0.02</v>
      </c>
      <c r="I52" s="29">
        <v>0.02</v>
      </c>
      <c r="L52" s="28"/>
      <c r="M52" s="28"/>
      <c r="N52" s="27">
        <f>N48*1.08</f>
        <v>1931.8613236107517</v>
      </c>
      <c r="O52" s="29">
        <v>0.02</v>
      </c>
      <c r="P52" s="29">
        <v>0.02</v>
      </c>
      <c r="Q52" s="29">
        <v>0.02</v>
      </c>
      <c r="R52" s="29">
        <v>0.02</v>
      </c>
      <c r="S52" s="29">
        <v>0.02</v>
      </c>
    </row>
    <row r="53" spans="1:19" x14ac:dyDescent="0.25">
      <c r="A53" s="1">
        <v>10</v>
      </c>
      <c r="B53" s="28"/>
      <c r="C53" s="28"/>
      <c r="D53" s="28"/>
      <c r="E53" s="29">
        <v>0.02</v>
      </c>
      <c r="F53" s="29">
        <v>0.02</v>
      </c>
      <c r="G53" s="29">
        <v>0.02</v>
      </c>
      <c r="H53" s="29">
        <v>0.02</v>
      </c>
      <c r="I53" s="29">
        <v>0.02</v>
      </c>
      <c r="L53" s="28"/>
      <c r="M53" s="28"/>
      <c r="N53" s="28"/>
      <c r="O53" s="29">
        <v>0.02</v>
      </c>
      <c r="P53" s="29">
        <v>0.02</v>
      </c>
      <c r="Q53" s="29">
        <v>0.02</v>
      </c>
      <c r="R53" s="29">
        <v>0.02</v>
      </c>
      <c r="S53" s="29">
        <v>0.02</v>
      </c>
    </row>
    <row r="54" spans="1:19" x14ac:dyDescent="0.25">
      <c r="A54" s="1">
        <v>11</v>
      </c>
      <c r="B54" s="28"/>
      <c r="C54" s="28"/>
      <c r="D54" s="28"/>
      <c r="E54" s="29">
        <v>0.02</v>
      </c>
      <c r="F54" s="29">
        <v>0.02</v>
      </c>
      <c r="G54" s="29">
        <v>0.02</v>
      </c>
      <c r="H54" s="29">
        <v>0.02</v>
      </c>
      <c r="I54" s="29">
        <v>0.02</v>
      </c>
      <c r="L54" s="28"/>
      <c r="M54" s="28"/>
      <c r="N54" s="28"/>
      <c r="O54" s="29">
        <v>0.02</v>
      </c>
      <c r="P54" s="29">
        <v>0.02</v>
      </c>
      <c r="Q54" s="29">
        <v>0.02</v>
      </c>
      <c r="R54" s="29">
        <v>0.02</v>
      </c>
      <c r="S54" s="29">
        <v>0.02</v>
      </c>
    </row>
    <row r="55" spans="1:19" x14ac:dyDescent="0.25">
      <c r="A55" s="1">
        <v>12</v>
      </c>
      <c r="B55" s="28"/>
      <c r="C55" s="28"/>
      <c r="D55" s="28"/>
      <c r="E55" s="27">
        <f>E50*1.1</f>
        <v>2235.9618479237915</v>
      </c>
      <c r="F55" s="27">
        <f>F50*1.1</f>
        <v>2475.1750212138209</v>
      </c>
      <c r="G55" s="29">
        <v>0.02</v>
      </c>
      <c r="H55" s="29">
        <v>0.02</v>
      </c>
      <c r="I55" s="29">
        <v>0.02</v>
      </c>
      <c r="L55" s="28"/>
      <c r="M55" s="28"/>
      <c r="N55" s="28"/>
      <c r="O55" s="27">
        <f>O50*1.1</f>
        <v>2183.9019495718585</v>
      </c>
      <c r="P55" s="27">
        <f>P50*1.1</f>
        <v>2417.5455226929553</v>
      </c>
      <c r="Q55" s="29">
        <v>0.02</v>
      </c>
      <c r="R55" s="29">
        <v>0.02</v>
      </c>
      <c r="S55" s="29">
        <v>0.02</v>
      </c>
    </row>
    <row r="56" spans="1:19" x14ac:dyDescent="0.25">
      <c r="A56" s="1">
        <v>13</v>
      </c>
      <c r="B56" s="28"/>
      <c r="C56" s="28"/>
      <c r="D56" s="28"/>
      <c r="E56" s="28"/>
      <c r="F56" s="28"/>
      <c r="G56" s="27">
        <f>G51*1.1</f>
        <v>2678.8033590894624</v>
      </c>
      <c r="H56" s="27">
        <f>H51*1.1</f>
        <v>2898.243177478178</v>
      </c>
      <c r="I56" s="27">
        <f>I51*1.1</f>
        <v>3131.5255448658095</v>
      </c>
      <c r="L56" s="28"/>
      <c r="M56" s="28"/>
      <c r="N56" s="28"/>
      <c r="O56" s="28"/>
      <c r="P56" s="28"/>
      <c r="Q56" s="27">
        <f>Q51*1.1</f>
        <v>2616.4327821010811</v>
      </c>
      <c r="R56" s="27">
        <f>R51*1.1</f>
        <v>2830.7633833310642</v>
      </c>
      <c r="S56" s="27">
        <f>S51*1.1</f>
        <v>3058.6142374999995</v>
      </c>
    </row>
    <row r="57" spans="1:19" x14ac:dyDescent="0.25">
      <c r="A57" s="26"/>
      <c r="B57" s="25"/>
      <c r="C57" s="25"/>
      <c r="D57" s="25"/>
      <c r="E57" s="25"/>
      <c r="F57" s="25"/>
      <c r="G57" s="25"/>
      <c r="H57" s="25"/>
      <c r="I57" s="25"/>
    </row>
    <row r="58" spans="1:19" x14ac:dyDescent="0.25">
      <c r="A58" s="26"/>
      <c r="B58" s="25"/>
      <c r="C58" s="25"/>
      <c r="D58" s="25"/>
      <c r="E58" s="25"/>
      <c r="F58" s="25"/>
      <c r="G58" s="25"/>
      <c r="H58" s="25"/>
      <c r="I58" s="25"/>
    </row>
    <row r="59" spans="1:19" x14ac:dyDescent="0.25">
      <c r="A59" s="26"/>
      <c r="B59" s="25"/>
      <c r="C59" s="25"/>
      <c r="D59" s="25"/>
      <c r="E59" s="25"/>
      <c r="F59" s="25"/>
      <c r="G59" s="25"/>
      <c r="H59" s="25"/>
      <c r="I59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 Perspectief</vt:lpstr>
      <vt:lpstr>Tuincentra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Thijmen de Coo</dc:creator>
  <cp:lastModifiedBy>Michelle Huisman</cp:lastModifiedBy>
  <dcterms:created xsi:type="dcterms:W3CDTF">2017-11-10T08:03:10Z</dcterms:created>
  <dcterms:modified xsi:type="dcterms:W3CDTF">2018-12-07T12:33:09Z</dcterms:modified>
</cp:coreProperties>
</file>