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19\"/>
    </mc:Choice>
  </mc:AlternateContent>
  <xr:revisionPtr revIDLastSave="0" documentId="8_{8B441A47-27C9-4F5C-A4C4-0D6AD255A150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Tuincentra Perspectief" sheetId="1" r:id="rId1"/>
    <sheet name="Tuincentra nieuw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B27" i="1"/>
  <c r="B28" i="1"/>
  <c r="B30" i="1"/>
  <c r="B31" i="1"/>
  <c r="B32" i="1"/>
  <c r="H22" i="1"/>
  <c r="H21" i="1"/>
  <c r="H20" i="1"/>
  <c r="H19" i="1"/>
  <c r="H18" i="1"/>
  <c r="H17" i="1"/>
  <c r="G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E21" i="1"/>
  <c r="E20" i="1"/>
  <c r="E19" i="1"/>
  <c r="E18" i="1"/>
  <c r="E17" i="1"/>
  <c r="E16" i="1"/>
  <c r="E15" i="1"/>
  <c r="E14" i="1"/>
  <c r="E13" i="1"/>
  <c r="E12" i="1"/>
  <c r="D21" i="1"/>
  <c r="D20" i="1"/>
  <c r="D19" i="1"/>
  <c r="C19" i="1"/>
  <c r="D18" i="1"/>
  <c r="C18" i="1"/>
  <c r="C35" i="1" s="1"/>
  <c r="D17" i="1"/>
  <c r="C17" i="1"/>
  <c r="C34" i="1" s="1"/>
  <c r="D13" i="1"/>
  <c r="D12" i="1"/>
  <c r="D11" i="1"/>
  <c r="C11" i="1"/>
  <c r="C28" i="1" s="1"/>
  <c r="D10" i="1"/>
  <c r="C10" i="1"/>
  <c r="B17" i="1"/>
  <c r="I51" i="4"/>
  <c r="I56" i="4" s="1"/>
  <c r="H51" i="4"/>
  <c r="H56" i="4" s="1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G51" i="4"/>
  <c r="G56" i="4" s="1"/>
  <c r="G50" i="4"/>
  <c r="F50" i="4"/>
  <c r="F55" i="4" s="1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E50" i="4"/>
  <c r="E55" i="4" s="1"/>
  <c r="E49" i="4"/>
  <c r="E48" i="4"/>
  <c r="E47" i="4"/>
  <c r="E46" i="4"/>
  <c r="E45" i="4"/>
  <c r="E44" i="4"/>
  <c r="E43" i="4"/>
  <c r="E42" i="4"/>
  <c r="E41" i="4"/>
  <c r="E40" i="4"/>
  <c r="E39" i="4"/>
  <c r="E38" i="4"/>
  <c r="D48" i="4"/>
  <c r="D52" i="4" s="1"/>
  <c r="D47" i="4"/>
  <c r="D46" i="4"/>
  <c r="D45" i="4"/>
  <c r="D44" i="4"/>
  <c r="D43" i="4"/>
  <c r="D42" i="4"/>
  <c r="D41" i="4"/>
  <c r="D40" i="4"/>
  <c r="D39" i="4"/>
  <c r="D38" i="4"/>
  <c r="D37" i="4"/>
  <c r="C47" i="4"/>
  <c r="C50" i="4" s="1"/>
  <c r="C46" i="4"/>
  <c r="B46" i="4"/>
  <c r="B49" i="4" s="1"/>
  <c r="C45" i="4"/>
  <c r="B45" i="4"/>
  <c r="C44" i="4"/>
  <c r="B44" i="4"/>
  <c r="C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B34" i="1" l="1"/>
  <c r="G35" i="1" l="1"/>
  <c r="H35" i="1"/>
  <c r="G36" i="1"/>
  <c r="H36" i="1"/>
  <c r="G37" i="1"/>
  <c r="H37" i="1"/>
  <c r="G38" i="1"/>
  <c r="H38" i="1"/>
  <c r="G39" i="1"/>
  <c r="H39" i="1"/>
  <c r="H34" i="1"/>
  <c r="E32" i="1"/>
  <c r="F32" i="1"/>
  <c r="G32" i="1"/>
  <c r="E33" i="1"/>
  <c r="F33" i="1"/>
  <c r="G33" i="1"/>
  <c r="E34" i="1"/>
  <c r="F34" i="1"/>
  <c r="G34" i="1"/>
  <c r="E35" i="1"/>
  <c r="F35" i="1"/>
  <c r="E36" i="1"/>
  <c r="F36" i="1"/>
  <c r="E37" i="1"/>
  <c r="F37" i="1"/>
  <c r="E38" i="1"/>
  <c r="F38" i="1"/>
  <c r="F31" i="1"/>
  <c r="G31" i="1"/>
  <c r="E30" i="1"/>
  <c r="E31" i="1"/>
  <c r="E29" i="1"/>
  <c r="D28" i="1"/>
  <c r="D29" i="1"/>
  <c r="D30" i="1"/>
  <c r="D31" i="1"/>
  <c r="D32" i="1"/>
  <c r="D34" i="1"/>
  <c r="D35" i="1"/>
  <c r="D36" i="1"/>
  <c r="D37" i="1"/>
  <c r="D38" i="1"/>
  <c r="D27" i="1"/>
  <c r="C36" i="1"/>
  <c r="C27" i="1"/>
  <c r="H15" i="4" l="1"/>
  <c r="I15" i="4"/>
  <c r="G15" i="4"/>
  <c r="F15" i="4"/>
  <c r="D15" i="4"/>
  <c r="C9" i="4"/>
  <c r="C10" i="4"/>
  <c r="C11" i="4"/>
  <c r="C12" i="4"/>
  <c r="C15" i="4"/>
  <c r="C16" i="4"/>
  <c r="C18" i="4"/>
  <c r="C19" i="4"/>
  <c r="C8" i="4"/>
  <c r="E15" i="4"/>
  <c r="C13" i="4"/>
  <c r="C14" i="4"/>
  <c r="C17" i="4"/>
  <c r="B16" i="4"/>
  <c r="B21" i="4" l="1"/>
  <c r="I28" i="4"/>
  <c r="H28" i="4"/>
  <c r="G28" i="4"/>
  <c r="F27" i="4"/>
  <c r="E27" i="4"/>
  <c r="D24" i="4"/>
  <c r="I23" i="4"/>
  <c r="H23" i="4"/>
  <c r="G23" i="4"/>
  <c r="I22" i="4"/>
  <c r="H22" i="4"/>
  <c r="G22" i="4"/>
  <c r="F22" i="4"/>
  <c r="E22" i="4"/>
  <c r="C22" i="4"/>
  <c r="I21" i="4"/>
  <c r="H21" i="4"/>
  <c r="G21" i="4"/>
  <c r="F21" i="4"/>
  <c r="E21" i="4"/>
  <c r="I20" i="4"/>
  <c r="H20" i="4"/>
  <c r="G20" i="4"/>
  <c r="F20" i="4"/>
  <c r="E20" i="4"/>
  <c r="D20" i="4"/>
  <c r="I19" i="4"/>
  <c r="H19" i="4"/>
  <c r="G19" i="4"/>
  <c r="F19" i="4"/>
  <c r="E19" i="4"/>
  <c r="D19" i="4"/>
  <c r="I18" i="4"/>
  <c r="H18" i="4"/>
  <c r="G18" i="4"/>
  <c r="F18" i="4"/>
  <c r="E18" i="4"/>
  <c r="D18" i="4"/>
  <c r="B18" i="4"/>
  <c r="I17" i="4"/>
  <c r="H17" i="4"/>
  <c r="G17" i="4"/>
  <c r="F17" i="4"/>
  <c r="E17" i="4"/>
  <c r="D17" i="4"/>
  <c r="B17" i="4"/>
  <c r="I16" i="4"/>
  <c r="H16" i="4"/>
  <c r="G16" i="4"/>
  <c r="F16" i="4"/>
  <c r="E16" i="4"/>
  <c r="D16" i="4"/>
  <c r="G14" i="4"/>
  <c r="F14" i="4"/>
  <c r="E14" i="4"/>
  <c r="D14" i="4"/>
  <c r="B14" i="4"/>
  <c r="G13" i="4"/>
  <c r="F13" i="4"/>
  <c r="E13" i="4"/>
  <c r="D13" i="4"/>
  <c r="B13" i="4"/>
  <c r="G12" i="4"/>
  <c r="F12" i="4"/>
  <c r="E12" i="4"/>
  <c r="D12" i="4"/>
  <c r="B12" i="4"/>
  <c r="E11" i="4"/>
  <c r="D11" i="4"/>
  <c r="B11" i="4"/>
  <c r="E10" i="4"/>
  <c r="D10" i="4"/>
  <c r="B10" i="4"/>
  <c r="D9" i="4"/>
  <c r="B9" i="4"/>
  <c r="B8" i="4"/>
</calcChain>
</file>

<file path=xl/sharedStrings.xml><?xml version="1.0" encoding="utf-8"?>
<sst xmlns="http://schemas.openxmlformats.org/spreadsheetml/2006/main" count="165" uniqueCount="49">
  <si>
    <t xml:space="preserve">Deze tabel dient ervoor om te kunnen vaststellen of het oude perspectief in loon hoger is dan in </t>
  </si>
  <si>
    <t>de loontabel Tuincentra Nieuw.</t>
  </si>
  <si>
    <t xml:space="preserve">Als dit zo is, dan ontvangt de medewerker bij het bereiken van zijn ervaringsjaar het loon van deze </t>
  </si>
  <si>
    <t>tabel waar hij volgens zijn ervaringsjaren recht op zou hebben.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</si>
  <si>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</si>
  <si>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</si>
  <si>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</si>
  <si>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</si>
  <si>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</si>
  <si>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</si>
  <si>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</si>
  <si>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</si>
  <si>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</si>
  <si>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</si>
  <si>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</si>
  <si>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</si>
  <si>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</si>
  <si>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</si>
  <si>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</si>
  <si>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</si>
  <si>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</si>
  <si>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</si>
  <si>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</si>
  <si>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</si>
  <si>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</si>
  <si>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</si>
  <si>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</si>
  <si>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</si>
  <si>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</si>
  <si>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</si>
  <si>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</si>
  <si>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</si>
  <si>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</si>
  <si>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</si>
  <si>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22/0</t>
  </si>
  <si>
    <t>1</t>
  </si>
  <si>
    <t>Op basis van 38 urige werkweek:</t>
  </si>
  <si>
    <t>Maand-</t>
  </si>
  <si>
    <t>Uurlonen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</si>
  <si>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</si>
  <si>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</si>
  <si>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</si>
  <si>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</si>
  <si>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</si>
  <si>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</si>
  <si>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</si>
  <si>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Virtuele loontabel Tuincentra  per 1 januari 2019 voor medewerkers in dienst op 31 december 2016, maandlonen</t>
  </si>
  <si>
    <t>Loontabel Tuincentra NIEUW per 1 januari 2019</t>
  </si>
  <si>
    <t>gebaseerd op 38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</si>
</sst>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_-* #,##0.00\-;_-* &quot;-&quot;??_-;_-@_-"/>
    <numFmt numFmtId="165" formatCode="0.0%"/>
    <numFmt numFmtId="166" formatCode="_-* #,##0_-;_-* #,##0\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3" applyFont="1"/>
    <xf numFmtId="0" fontId="2" fillId="0" borderId="0" xfId="3"/>
    <xf numFmtId="0" fontId="2" fillId="0" borderId="0" xfId="3" applyFont="1"/>
    <xf numFmtId="0" fontId="4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4" fontId="4" fillId="0" borderId="5" xfId="3" applyNumberFormat="1" applyFont="1" applyBorder="1"/>
    <xf numFmtId="0" fontId="4" fillId="0" borderId="5" xfId="3" applyFont="1" applyBorder="1"/>
    <xf numFmtId="10" fontId="2" fillId="0" borderId="5" xfId="3" applyNumberFormat="1" applyBorder="1"/>
    <xf numFmtId="0" fontId="4" fillId="0" borderId="6" xfId="3" applyFont="1" applyBorder="1"/>
    <xf numFmtId="0" fontId="5" fillId="0" borderId="0" xfId="3" applyFont="1"/>
    <xf numFmtId="49" fontId="6" fillId="2" borderId="5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5" fontId="6" fillId="0" borderId="0" xfId="2" applyNumberFormat="1" applyFont="1"/>
    <xf numFmtId="165" fontId="6" fillId="0" borderId="0" xfId="2" applyNumberFormat="1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2" fontId="8" fillId="5" borderId="5" xfId="0" applyNumberFormat="1" applyFont="1" applyFill="1" applyBorder="1" applyAlignment="1">
      <alignment horizontal="right"/>
    </xf>
    <xf numFmtId="9" fontId="9" fillId="6" borderId="5" xfId="1" applyNumberFormat="1" applyFont="1" applyFill="1" applyBorder="1" applyAlignment="1">
      <alignment horizontal="right"/>
    </xf>
    <xf numFmtId="9" fontId="9" fillId="6" borderId="13" xfId="1" applyNumberFormat="1" applyFont="1" applyFill="1" applyBorder="1" applyAlignment="1">
      <alignment horizontal="right"/>
    </xf>
    <xf numFmtId="4" fontId="8" fillId="7" borderId="5" xfId="1" applyNumberFormat="1" applyFont="1" applyFill="1" applyBorder="1"/>
    <xf numFmtId="164" fontId="8" fillId="0" borderId="5" xfId="1" applyNumberFormat="1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/>
    <xf numFmtId="2" fontId="8" fillId="0" borderId="5" xfId="0" applyNumberFormat="1" applyFont="1" applyFill="1" applyBorder="1" applyAlignment="1">
      <alignment horizontal="right" wrapText="1"/>
    </xf>
    <xf numFmtId="9" fontId="8" fillId="7" borderId="8" xfId="0" applyNumberFormat="1" applyFont="1" applyFill="1" applyBorder="1" applyAlignment="1">
      <alignment horizontal="right" wrapText="1"/>
    </xf>
    <xf numFmtId="166" fontId="8" fillId="0" borderId="0" xfId="1" applyNumberFormat="1" applyFont="1" applyFill="1" applyBorder="1"/>
    <xf numFmtId="0" fontId="10" fillId="0" borderId="0" xfId="3" applyFont="1"/>
    <xf numFmtId="2" fontId="6" fillId="0" borderId="5" xfId="0" applyNumberFormat="1" applyFont="1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2" fontId="6" fillId="0" borderId="5" xfId="2" applyNumberFormat="1" applyFont="1" applyBorder="1"/>
    <xf numFmtId="2" fontId="8" fillId="4" borderId="5" xfId="2" applyNumberFormat="1" applyFont="1" applyFill="1" applyBorder="1" applyAlignment="1">
      <alignment horizontal="right" wrapText="1"/>
    </xf>
    <xf numFmtId="2" fontId="8" fillId="5" borderId="5" xfId="2" applyNumberFormat="1" applyFont="1" applyFill="1" applyBorder="1" applyAlignment="1">
      <alignment horizontal="right"/>
    </xf>
    <xf numFmtId="2" fontId="8" fillId="7" borderId="5" xfId="0" applyNumberFormat="1" applyFont="1" applyFill="1" applyBorder="1" applyAlignment="1">
      <alignment horizontal="right" wrapText="1"/>
    </xf>
    <xf numFmtId="0" fontId="12" fillId="0" borderId="0" xfId="0" applyFont="1" applyFill="1" applyBorder="1"/>
  </cellXfs>
  <cellStyles count="4">
    <cellStyle name="Komma" xfId="1" builtinId="3"/>
    <cellStyle name="Procent" xfId="2" builtinId="5"/>
    <cellStyle name="Standaard" xfId="0" builtinId="0"/>
    <cellStyle name="Standaard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workbookViewId="0"/>
  </sheetViews>
  <sheetFormatPr defaultColWidth="9.140625" defaultRowHeight="12.75" x14ac:dyDescent="0.2"/>
  <cols>
    <col min="1" max="1" width="31" style="2" customWidth="1"/>
    <col min="2" max="9" width="9.140625" style="2"/>
    <col min="10" max="16" width="0" style="2" hidden="1" customWidth="1"/>
    <col min="17" max="16384" width="9.140625" style="2"/>
  </cols>
  <sheetData>
    <row r="1" spans="1:17" ht="18" x14ac:dyDescent="0.25">
      <c r="A1" s="44" t="s">
        <v>46</v>
      </c>
    </row>
    <row r="2" spans="1:17" x14ac:dyDescent="0.2">
      <c r="A2" s="3" t="s">
        <v>0</v>
      </c>
    </row>
    <row r="3" spans="1:17" x14ac:dyDescent="0.2">
      <c r="A3" s="3" t="s">
        <v>1</v>
      </c>
    </row>
    <row r="4" spans="1:17" x14ac:dyDescent="0.2">
      <c r="A4" s="3" t="s">
        <v>2</v>
      </c>
    </row>
    <row r="5" spans="1:17" x14ac:dyDescent="0.2">
      <c r="A5" s="2" t="s">
        <v>3</v>
      </c>
    </row>
    <row r="7" spans="1:17" x14ac:dyDescent="0.2">
      <c r="A7" s="1" t="s">
        <v>48</v>
      </c>
    </row>
    <row r="8" spans="1:17" x14ac:dyDescent="0.2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6" t="s">
        <v>11</v>
      </c>
    </row>
    <row r="9" spans="1:17" x14ac:dyDescent="0.2">
      <c r="A9" s="7" t="s">
        <v>12</v>
      </c>
      <c r="B9" s="8">
        <v>484.75</v>
      </c>
      <c r="C9" s="9"/>
      <c r="D9" s="9"/>
      <c r="E9" s="9"/>
      <c r="F9" s="9"/>
      <c r="G9" s="10"/>
      <c r="H9" s="9"/>
      <c r="J9" s="8">
        <v>475.60787433552099</v>
      </c>
      <c r="K9" s="9"/>
      <c r="L9" s="9"/>
      <c r="M9" s="9"/>
      <c r="N9" s="9"/>
      <c r="O9" s="10"/>
      <c r="P9" s="9"/>
    </row>
    <row r="10" spans="1:17" x14ac:dyDescent="0.2">
      <c r="A10" s="11" t="s">
        <v>13</v>
      </c>
      <c r="B10" s="8">
        <v>557.45000000000005</v>
      </c>
      <c r="C10" s="8">
        <f>(K10*1.0103)*1.0134</f>
        <v>576.67991511324442</v>
      </c>
      <c r="D10" s="8">
        <f>(L10*1.0103)*1.0134</f>
        <v>633.3554418410971</v>
      </c>
      <c r="E10" s="8"/>
      <c r="F10" s="8"/>
      <c r="G10" s="8"/>
      <c r="H10" s="8"/>
      <c r="J10" s="8">
        <v>546.97741765985802</v>
      </c>
      <c r="K10" s="8">
        <v>563.25307699868813</v>
      </c>
      <c r="L10" s="8">
        <v>618.60902747203806</v>
      </c>
      <c r="M10" s="8"/>
      <c r="N10" s="8"/>
      <c r="O10" s="8"/>
      <c r="P10" s="8"/>
    </row>
    <row r="11" spans="1:17" x14ac:dyDescent="0.2">
      <c r="A11" s="11" t="s">
        <v>14</v>
      </c>
      <c r="B11" s="8">
        <v>638.25</v>
      </c>
      <c r="C11" s="8">
        <f>(K11*1.0103)*1.0134</f>
        <v>660.28917835151572</v>
      </c>
      <c r="D11" s="8">
        <f>(L11*1.0103)*1.0134</f>
        <v>725.16379319336352</v>
      </c>
      <c r="E11" s="10" t="s">
        <v>15</v>
      </c>
      <c r="F11" s="10" t="s">
        <v>15</v>
      </c>
      <c r="G11" s="10" t="s">
        <v>15</v>
      </c>
      <c r="H11" s="10" t="s">
        <v>15</v>
      </c>
      <c r="J11" s="8">
        <v>626.23680211759392</v>
      </c>
      <c r="K11" s="8">
        <v>644.91566581158588</v>
      </c>
      <c r="L11" s="8">
        <v>708.27980503533502</v>
      </c>
      <c r="M11" s="10" t="s">
        <v>15</v>
      </c>
      <c r="N11" s="10" t="s">
        <v>15</v>
      </c>
      <c r="O11" s="10" t="s">
        <v>15</v>
      </c>
      <c r="P11" s="10" t="s">
        <v>15</v>
      </c>
    </row>
    <row r="12" spans="1:17" x14ac:dyDescent="0.2">
      <c r="A12" s="11" t="s">
        <v>16</v>
      </c>
      <c r="B12" s="8">
        <v>767.5</v>
      </c>
      <c r="C12" s="8">
        <v>767.5</v>
      </c>
      <c r="D12" s="8">
        <f>(L12*1.0103)*1.0134</f>
        <v>811.0023509776621</v>
      </c>
      <c r="E12" s="8">
        <f>(M12*1.0103)*1.0134</f>
        <v>892.09294008941208</v>
      </c>
      <c r="F12" s="10" t="s">
        <v>15</v>
      </c>
      <c r="G12" s="10" t="s">
        <v>15</v>
      </c>
      <c r="H12" s="10" t="s">
        <v>15</v>
      </c>
      <c r="J12" s="8">
        <v>749.57275499999992</v>
      </c>
      <c r="K12" s="8">
        <v>749.57275499999992</v>
      </c>
      <c r="L12" s="8">
        <v>792.11978373069417</v>
      </c>
      <c r="M12" s="8">
        <v>871.32234070523384</v>
      </c>
      <c r="N12" s="10" t="s">
        <v>15</v>
      </c>
      <c r="O12" s="10" t="s">
        <v>15</v>
      </c>
      <c r="P12" s="10" t="s">
        <v>15</v>
      </c>
      <c r="Q12" s="2">
        <v>1.0134000000000001</v>
      </c>
    </row>
    <row r="13" spans="1:17" x14ac:dyDescent="0.2">
      <c r="A13" s="11" t="s">
        <v>17</v>
      </c>
      <c r="B13" s="8">
        <v>888.7</v>
      </c>
      <c r="C13" s="8">
        <v>888.7</v>
      </c>
      <c r="D13" s="8">
        <f>(L13*1.0103)*1.0134</f>
        <v>935.72495017055564</v>
      </c>
      <c r="E13" s="8">
        <f>(M13*1.0103)*1.0134</f>
        <v>1029.333885579229</v>
      </c>
      <c r="F13" s="10" t="s">
        <v>15</v>
      </c>
      <c r="G13" s="10" t="s">
        <v>15</v>
      </c>
      <c r="H13" s="10" t="s">
        <v>15</v>
      </c>
      <c r="J13" s="8">
        <v>867.92369500000007</v>
      </c>
      <c r="K13" s="8">
        <v>867.92369500000007</v>
      </c>
      <c r="L13" s="8">
        <v>913.93846672206564</v>
      </c>
      <c r="M13" s="8">
        <v>1005.367905344274</v>
      </c>
      <c r="N13" s="10" t="s">
        <v>15</v>
      </c>
      <c r="O13" s="10" t="s">
        <v>15</v>
      </c>
      <c r="P13" s="10" t="s">
        <v>15</v>
      </c>
    </row>
    <row r="14" spans="1:17" x14ac:dyDescent="0.2">
      <c r="A14" s="11" t="s">
        <v>18</v>
      </c>
      <c r="B14" s="8">
        <v>1131.05</v>
      </c>
      <c r="C14" s="8">
        <v>1131.05</v>
      </c>
      <c r="D14" s="8">
        <v>1131.05</v>
      </c>
      <c r="E14" s="8">
        <f t="shared" ref="E14:G21" si="0">(M14*1.0103)*1.0134</f>
        <v>1205.7589698203751</v>
      </c>
      <c r="F14" s="8">
        <f t="shared" si="0"/>
        <v>1281.9301060637281</v>
      </c>
      <c r="G14" s="8">
        <f t="shared" si="0"/>
        <v>1420.4571830224068</v>
      </c>
      <c r="H14" s="10" t="s">
        <v>15</v>
      </c>
      <c r="J14" s="8">
        <v>1104.67598</v>
      </c>
      <c r="K14" s="8">
        <v>1104.67598</v>
      </c>
      <c r="L14" s="8">
        <v>1104.67598</v>
      </c>
      <c r="M14" s="8">
        <v>1177.6852844558116</v>
      </c>
      <c r="N14" s="8">
        <v>1252.0829281801118</v>
      </c>
      <c r="O14" s="8">
        <v>1387.3846792898028</v>
      </c>
      <c r="P14" s="10" t="s">
        <v>15</v>
      </c>
    </row>
    <row r="15" spans="1:17" x14ac:dyDescent="0.2">
      <c r="A15" s="11" t="s">
        <v>19</v>
      </c>
      <c r="B15" s="8">
        <v>1375.45</v>
      </c>
      <c r="C15" s="8">
        <v>1375.45</v>
      </c>
      <c r="D15" s="8">
        <v>1375.45</v>
      </c>
      <c r="E15" s="8">
        <f t="shared" si="0"/>
        <v>1421.4324993862938</v>
      </c>
      <c r="F15" s="8">
        <f t="shared" si="0"/>
        <v>1511.2259114373433</v>
      </c>
      <c r="G15" s="8">
        <f t="shared" si="0"/>
        <v>1674.5217369338566</v>
      </c>
      <c r="H15" s="10" t="s">
        <v>15</v>
      </c>
      <c r="J15" s="8">
        <v>1341.3778599999998</v>
      </c>
      <c r="K15" s="8">
        <v>1341.3778599999998</v>
      </c>
      <c r="L15" s="8">
        <v>1341.3778599999998</v>
      </c>
      <c r="M15" s="8">
        <v>1388.3372873633798</v>
      </c>
      <c r="N15" s="8">
        <v>1476.0400394559904</v>
      </c>
      <c r="O15" s="8">
        <v>1635.5338483463004</v>
      </c>
      <c r="P15" s="10" t="s">
        <v>15</v>
      </c>
    </row>
    <row r="16" spans="1:17" x14ac:dyDescent="0.2">
      <c r="A16" s="46" t="s">
        <v>39</v>
      </c>
      <c r="B16" s="8">
        <v>1615.8</v>
      </c>
      <c r="C16" s="8">
        <v>1615.8</v>
      </c>
      <c r="D16" s="8">
        <v>1615.8</v>
      </c>
      <c r="E16" s="8">
        <f t="shared" si="0"/>
        <v>1666.5155685401905</v>
      </c>
      <c r="F16" s="8">
        <f t="shared" si="0"/>
        <v>1771.7747115043055</v>
      </c>
      <c r="G16" s="8">
        <f t="shared" si="0"/>
        <v>1963.2368161688969</v>
      </c>
      <c r="H16" s="10" t="s">
        <v>15</v>
      </c>
      <c r="J16" s="8">
        <v>1578.0797400000001</v>
      </c>
      <c r="K16" s="8">
        <v>1578.0797400000001</v>
      </c>
      <c r="L16" s="8">
        <v>1578.0797400000001</v>
      </c>
      <c r="M16" s="8">
        <v>1627.7140875664984</v>
      </c>
      <c r="N16" s="8">
        <v>1730.5224819686862</v>
      </c>
      <c r="O16" s="8">
        <v>1917.5267745662509</v>
      </c>
      <c r="P16" s="10" t="s">
        <v>15</v>
      </c>
    </row>
    <row r="17" spans="1:16" x14ac:dyDescent="0.2">
      <c r="A17" s="46" t="s">
        <v>40</v>
      </c>
      <c r="B17" s="8">
        <f>(J17*1.0103)*1.0134</f>
        <v>1623.1866124258474</v>
      </c>
      <c r="C17" s="8">
        <f>(K17*1.0103)*1.0134</f>
        <v>1623.1866124258474</v>
      </c>
      <c r="D17" s="8">
        <f>(L17*1.0103)*1.0134</f>
        <v>1782.3638605979359</v>
      </c>
      <c r="E17" s="8">
        <f t="shared" si="0"/>
        <v>1960.6109644199698</v>
      </c>
      <c r="F17" s="8">
        <f t="shared" si="0"/>
        <v>2084.42255382242</v>
      </c>
      <c r="G17" s="8">
        <f t="shared" si="0"/>
        <v>2309.6777628313598</v>
      </c>
      <c r="H17" s="8">
        <f t="shared" ref="H17:H22" si="1">(P17*1.0103)*1.0134</f>
        <v>2540.6455391144964</v>
      </c>
      <c r="J17" s="8">
        <v>1585.3939595111417</v>
      </c>
      <c r="K17" s="8">
        <v>1585.3939595111417</v>
      </c>
      <c r="L17" s="8">
        <v>1740.8650839103786</v>
      </c>
      <c r="M17" s="8">
        <v>1914.962060522005</v>
      </c>
      <c r="N17" s="8">
        <v>2035.8909447633323</v>
      </c>
      <c r="O17" s="8">
        <v>2255.9015368772493</v>
      </c>
      <c r="P17" s="8">
        <v>2481.4916905649743</v>
      </c>
    </row>
    <row r="18" spans="1:16" x14ac:dyDescent="0.2">
      <c r="A18" s="46" t="s">
        <v>41</v>
      </c>
      <c r="B18" s="8"/>
      <c r="C18" s="8">
        <f>(K18*1.0103)*1.0134</f>
        <v>1648.7883897943755</v>
      </c>
      <c r="D18" s="8">
        <f>(L18*1.0103)*1.0134</f>
        <v>1810.8838259199508</v>
      </c>
      <c r="E18" s="8">
        <f t="shared" si="0"/>
        <v>1991.9389834490003</v>
      </c>
      <c r="F18" s="8">
        <f t="shared" si="0"/>
        <v>2117.7762299149076</v>
      </c>
      <c r="G18" s="8">
        <f t="shared" si="0"/>
        <v>2346.611171512181</v>
      </c>
      <c r="H18" s="8">
        <f t="shared" si="1"/>
        <v>2581.2765757682951</v>
      </c>
      <c r="J18" s="8"/>
      <c r="K18" s="8">
        <v>1610.3996507126933</v>
      </c>
      <c r="L18" s="8">
        <v>1768.7210188970623</v>
      </c>
      <c r="M18" s="8">
        <v>1945.5606693029433</v>
      </c>
      <c r="N18" s="8">
        <v>2068.4680472355458</v>
      </c>
      <c r="O18" s="8">
        <v>2291.9750250261081</v>
      </c>
      <c r="P18" s="8">
        <v>2521.1767148169542</v>
      </c>
    </row>
    <row r="19" spans="1:16" x14ac:dyDescent="0.2">
      <c r="A19" s="46" t="s">
        <v>42</v>
      </c>
      <c r="B19" s="8"/>
      <c r="C19" s="8">
        <f>(K19*1.0103)*1.0134</f>
        <v>1675.4649000110221</v>
      </c>
      <c r="D19" s="8">
        <f>(L19*1.0103)*1.0134</f>
        <v>1839.3716379552448</v>
      </c>
      <c r="E19" s="8">
        <f t="shared" si="0"/>
        <v>2023.309873526993</v>
      </c>
      <c r="F19" s="8">
        <f t="shared" si="0"/>
        <v>2151.0977527206742</v>
      </c>
      <c r="G19" s="8">
        <f t="shared" si="0"/>
        <v>2383.5660157174825</v>
      </c>
      <c r="H19" s="8">
        <f t="shared" si="1"/>
        <v>2621.9076124220942</v>
      </c>
      <c r="J19" s="8"/>
      <c r="K19" s="8">
        <v>1636.455051758111</v>
      </c>
      <c r="L19" s="8">
        <v>1796.5455492219801</v>
      </c>
      <c r="M19" s="8">
        <v>1976.2011509662368</v>
      </c>
      <c r="N19" s="8">
        <v>2101.0137450459929</v>
      </c>
      <c r="O19" s="8">
        <v>2328.0694496161436</v>
      </c>
      <c r="P19" s="8">
        <v>2560.8617390689342</v>
      </c>
    </row>
    <row r="20" spans="1:16" x14ac:dyDescent="0.2">
      <c r="A20" s="46" t="s">
        <v>43</v>
      </c>
      <c r="B20" s="8"/>
      <c r="C20" s="10" t="s">
        <v>15</v>
      </c>
      <c r="D20" s="8">
        <f>(L20*1.0103)*1.0134</f>
        <v>1867.9130388017406</v>
      </c>
      <c r="E20" s="8">
        <f t="shared" si="0"/>
        <v>2054.6700458427449</v>
      </c>
      <c r="F20" s="8">
        <f t="shared" si="0"/>
        <v>2184.4299932886811</v>
      </c>
      <c r="G20" s="8">
        <f t="shared" si="0"/>
        <v>2420.4887066360625</v>
      </c>
      <c r="H20" s="8">
        <f t="shared" si="1"/>
        <v>2662.5600846003736</v>
      </c>
      <c r="J20" s="8"/>
      <c r="K20" s="10" t="s">
        <v>15</v>
      </c>
      <c r="L20" s="8">
        <v>1824.4224206498411</v>
      </c>
      <c r="M20" s="8">
        <v>2006.8311644089413</v>
      </c>
      <c r="N20" s="8">
        <v>2133.5699110770288</v>
      </c>
      <c r="O20" s="8">
        <v>2364.1324695444137</v>
      </c>
      <c r="P20" s="8">
        <v>2600.5676997620908</v>
      </c>
    </row>
    <row r="21" spans="1:16" x14ac:dyDescent="0.2">
      <c r="A21" s="46" t="s">
        <v>44</v>
      </c>
      <c r="B21" s="8"/>
      <c r="C21" s="10" t="s">
        <v>15</v>
      </c>
      <c r="D21" s="8">
        <f>(L21*1.0103)*1.0134</f>
        <v>1896.4115685992747</v>
      </c>
      <c r="E21" s="8">
        <f t="shared" si="0"/>
        <v>2086.0302181584966</v>
      </c>
      <c r="F21" s="8">
        <f t="shared" si="0"/>
        <v>2217.7836693811701</v>
      </c>
      <c r="G21" s="8">
        <f t="shared" si="0"/>
        <v>2457.4328330791236</v>
      </c>
      <c r="H21" s="8">
        <f t="shared" si="1"/>
        <v>2703.1804034919328</v>
      </c>
      <c r="J21" s="8"/>
      <c r="K21" s="10" t="s">
        <v>15</v>
      </c>
      <c r="L21" s="8">
        <v>1852.2574191953477</v>
      </c>
      <c r="M21" s="8">
        <v>2037.4611778516455</v>
      </c>
      <c r="N21" s="8">
        <v>2166.1470135492427</v>
      </c>
      <c r="O21" s="8">
        <v>2400.2164259138603</v>
      </c>
      <c r="P21" s="8">
        <v>2640.2422557934824</v>
      </c>
    </row>
    <row r="22" spans="1:16" ht="13.5" thickBot="1" x14ac:dyDescent="0.25">
      <c r="A22" s="47" t="s">
        <v>45</v>
      </c>
      <c r="B22" s="8"/>
      <c r="C22" s="10" t="s">
        <v>15</v>
      </c>
      <c r="D22" s="10" t="s">
        <v>15</v>
      </c>
      <c r="E22" s="10" t="s">
        <v>15</v>
      </c>
      <c r="F22" s="10" t="s">
        <v>15</v>
      </c>
      <c r="G22" s="8">
        <f>(O22*1.0103)*1.0134</f>
        <v>2494.3769595221856</v>
      </c>
      <c r="H22" s="8">
        <f t="shared" si="1"/>
        <v>2743.8221579079732</v>
      </c>
      <c r="J22" s="8"/>
      <c r="K22" s="10" t="s">
        <v>15</v>
      </c>
      <c r="L22" s="10" t="s">
        <v>15</v>
      </c>
      <c r="M22" s="10" t="s">
        <v>15</v>
      </c>
      <c r="N22" s="10" t="s">
        <v>15</v>
      </c>
      <c r="O22" s="8">
        <v>2436.3003822833084</v>
      </c>
      <c r="P22" s="8">
        <v>2679.9377482660516</v>
      </c>
    </row>
    <row r="24" spans="1:16" x14ac:dyDescent="0.2">
      <c r="A24" s="1" t="s">
        <v>20</v>
      </c>
    </row>
    <row r="25" spans="1:16" x14ac:dyDescent="0.2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6" t="s">
        <v>11</v>
      </c>
    </row>
    <row r="26" spans="1:16" x14ac:dyDescent="0.2">
      <c r="A26" s="7" t="s">
        <v>12</v>
      </c>
      <c r="B26" s="8">
        <v>2.95</v>
      </c>
      <c r="C26" s="8"/>
      <c r="D26" s="8"/>
      <c r="E26" s="8"/>
      <c r="F26" s="8"/>
      <c r="G26" s="8"/>
      <c r="H26" s="8"/>
      <c r="J26" s="12">
        <v>164.67</v>
      </c>
    </row>
    <row r="27" spans="1:16" x14ac:dyDescent="0.2">
      <c r="A27" s="11" t="s">
        <v>13</v>
      </c>
      <c r="B27" s="8">
        <f t="shared" ref="B27" si="2">B10/$J$26</f>
        <v>3.3852553592032555</v>
      </c>
      <c r="C27" s="8">
        <f>C10/$J$26</f>
        <v>3.5020338562776732</v>
      </c>
      <c r="D27" s="8">
        <f t="shared" ref="D27" si="3">D10/$J$26</f>
        <v>3.846210249839662</v>
      </c>
      <c r="E27" s="8"/>
      <c r="F27" s="8"/>
      <c r="G27" s="8"/>
      <c r="H27" s="8"/>
    </row>
    <row r="28" spans="1:16" x14ac:dyDescent="0.2">
      <c r="A28" s="11" t="s">
        <v>14</v>
      </c>
      <c r="B28" s="8">
        <f t="shared" ref="B28:C28" si="4">B11/$J$26</f>
        <v>3.8759336855529245</v>
      </c>
      <c r="C28" s="8">
        <f t="shared" si="4"/>
        <v>4.0097721403504938</v>
      </c>
      <c r="D28" s="8">
        <f t="shared" ref="B28:H39" si="5">D11/$J$26</f>
        <v>4.4037395590779349</v>
      </c>
      <c r="E28" s="8"/>
      <c r="F28" s="8"/>
      <c r="G28" s="8"/>
      <c r="H28" s="8"/>
    </row>
    <row r="29" spans="1:16" x14ac:dyDescent="0.2">
      <c r="A29" s="11" t="s">
        <v>16</v>
      </c>
      <c r="B29" s="8">
        <v>4.67</v>
      </c>
      <c r="C29" s="8">
        <v>4.67</v>
      </c>
      <c r="D29" s="8">
        <f t="shared" si="5"/>
        <v>4.9250157950911655</v>
      </c>
      <c r="E29" s="8">
        <f t="shared" si="5"/>
        <v>5.4174587969236176</v>
      </c>
      <c r="F29" s="8"/>
      <c r="G29" s="8"/>
      <c r="H29" s="8"/>
    </row>
    <row r="30" spans="1:16" x14ac:dyDescent="0.2">
      <c r="A30" s="11" t="s">
        <v>17</v>
      </c>
      <c r="B30" s="8">
        <f t="shared" ref="B30:C30" si="6">B13/$J$26</f>
        <v>5.3968543146899863</v>
      </c>
      <c r="C30" s="8">
        <f t="shared" si="6"/>
        <v>5.3968543146899863</v>
      </c>
      <c r="D30" s="8">
        <f t="shared" si="5"/>
        <v>5.6824251543727193</v>
      </c>
      <c r="E30" s="8">
        <f t="shared" si="5"/>
        <v>6.2508889632551714</v>
      </c>
      <c r="F30" s="8"/>
      <c r="G30" s="8"/>
      <c r="H30" s="8"/>
    </row>
    <row r="31" spans="1:16" x14ac:dyDescent="0.2">
      <c r="A31" s="11" t="s">
        <v>18</v>
      </c>
      <c r="B31" s="8">
        <f t="shared" ref="B31:C31" si="7">B14/$J$26</f>
        <v>6.868585656160807</v>
      </c>
      <c r="C31" s="8">
        <f t="shared" si="7"/>
        <v>6.868585656160807</v>
      </c>
      <c r="D31" s="8">
        <f t="shared" si="5"/>
        <v>6.868585656160807</v>
      </c>
      <c r="E31" s="8">
        <f t="shared" si="5"/>
        <v>7.322274669462411</v>
      </c>
      <c r="F31" s="8">
        <f t="shared" si="5"/>
        <v>7.7848430561955926</v>
      </c>
      <c r="G31" s="8">
        <f t="shared" si="5"/>
        <v>8.6260835794158428</v>
      </c>
      <c r="H31" s="8"/>
    </row>
    <row r="32" spans="1:16" x14ac:dyDescent="0.2">
      <c r="A32" s="11" t="s">
        <v>19</v>
      </c>
      <c r="B32" s="8">
        <f t="shared" ref="B32:C32" si="8">B15/$J$26</f>
        <v>8.352766138337282</v>
      </c>
      <c r="C32" s="8">
        <f t="shared" si="8"/>
        <v>8.352766138337282</v>
      </c>
      <c r="D32" s="8">
        <f t="shared" si="5"/>
        <v>8.352766138337282</v>
      </c>
      <c r="E32" s="8">
        <f t="shared" si="5"/>
        <v>8.6320064333897726</v>
      </c>
      <c r="F32" s="8">
        <f t="shared" si="5"/>
        <v>9.1772995168357525</v>
      </c>
      <c r="G32" s="8">
        <f t="shared" si="5"/>
        <v>10.16895449647086</v>
      </c>
      <c r="H32" s="8"/>
    </row>
    <row r="33" spans="1:8" x14ac:dyDescent="0.2">
      <c r="A33" s="46" t="s">
        <v>39</v>
      </c>
      <c r="B33" s="8">
        <v>9.82</v>
      </c>
      <c r="C33" s="8">
        <v>9.82</v>
      </c>
      <c r="D33" s="8">
        <v>9.82</v>
      </c>
      <c r="E33" s="8">
        <f t="shared" si="5"/>
        <v>10.120335024838711</v>
      </c>
      <c r="F33" s="8">
        <f t="shared" si="5"/>
        <v>10.759547649871292</v>
      </c>
      <c r="G33" s="8">
        <f t="shared" si="5"/>
        <v>11.922249445368902</v>
      </c>
      <c r="H33" s="8"/>
    </row>
    <row r="34" spans="1:8" x14ac:dyDescent="0.2">
      <c r="A34" s="46" t="s">
        <v>40</v>
      </c>
      <c r="B34" s="8">
        <f t="shared" si="5"/>
        <v>9.8572090388403932</v>
      </c>
      <c r="C34" s="8">
        <f t="shared" ref="C34" si="9">C17/$J$26</f>
        <v>9.8572090388403932</v>
      </c>
      <c r="D34" s="8">
        <f t="shared" si="5"/>
        <v>10.823852921588243</v>
      </c>
      <c r="E34" s="8">
        <f t="shared" si="5"/>
        <v>11.906303300054473</v>
      </c>
      <c r="F34" s="8">
        <f t="shared" si="5"/>
        <v>12.658180323206535</v>
      </c>
      <c r="G34" s="8">
        <f t="shared" si="5"/>
        <v>14.026099245954697</v>
      </c>
      <c r="H34" s="8">
        <f t="shared" si="5"/>
        <v>15.428709170550171</v>
      </c>
    </row>
    <row r="35" spans="1:8" x14ac:dyDescent="0.2">
      <c r="A35" s="46" t="s">
        <v>41</v>
      </c>
      <c r="B35" s="8"/>
      <c r="C35" s="8">
        <f t="shared" ref="C35" si="10">C18/$J$26</f>
        <v>10.01268227238948</v>
      </c>
      <c r="D35" s="8">
        <f t="shared" si="5"/>
        <v>10.997047585595135</v>
      </c>
      <c r="E35" s="8">
        <f t="shared" si="5"/>
        <v>12.096550576601691</v>
      </c>
      <c r="F35" s="8">
        <f t="shared" si="5"/>
        <v>12.860728911853451</v>
      </c>
      <c r="G35" s="8">
        <f t="shared" si="5"/>
        <v>14.250386661275163</v>
      </c>
      <c r="H35" s="8">
        <f t="shared" si="5"/>
        <v>15.67545136192564</v>
      </c>
    </row>
    <row r="36" spans="1:8" x14ac:dyDescent="0.2">
      <c r="A36" s="46" t="s">
        <v>42</v>
      </c>
      <c r="B36" s="8"/>
      <c r="C36" s="8">
        <f t="shared" si="5"/>
        <v>10.174682091522573</v>
      </c>
      <c r="D36" s="8">
        <f t="shared" si="5"/>
        <v>11.170046990679813</v>
      </c>
      <c r="E36" s="8">
        <f t="shared" si="5"/>
        <v>12.287058198378533</v>
      </c>
      <c r="F36" s="8">
        <f t="shared" si="5"/>
        <v>13.063082241578153</v>
      </c>
      <c r="G36" s="8">
        <f t="shared" si="5"/>
        <v>14.474804249210438</v>
      </c>
      <c r="H36" s="8">
        <f t="shared" si="5"/>
        <v>15.922193553301113</v>
      </c>
    </row>
    <row r="37" spans="1:8" x14ac:dyDescent="0.2">
      <c r="A37" s="46" t="s">
        <v>43</v>
      </c>
      <c r="B37" s="8"/>
      <c r="C37" s="8"/>
      <c r="D37" s="8">
        <f t="shared" si="5"/>
        <v>11.343371827301517</v>
      </c>
      <c r="E37" s="8">
        <f t="shared" si="5"/>
        <v>12.477500733847968</v>
      </c>
      <c r="F37" s="8">
        <f t="shared" si="5"/>
        <v>13.265500657610259</v>
      </c>
      <c r="G37" s="8">
        <f t="shared" si="5"/>
        <v>14.699026578223494</v>
      </c>
      <c r="H37" s="8">
        <f t="shared" si="5"/>
        <v>16.169065917291395</v>
      </c>
    </row>
    <row r="38" spans="1:8" x14ac:dyDescent="0.2">
      <c r="A38" s="46" t="s">
        <v>44</v>
      </c>
      <c r="B38" s="8"/>
      <c r="C38" s="8"/>
      <c r="D38" s="8">
        <f t="shared" si="5"/>
        <v>11.516436318693598</v>
      </c>
      <c r="E38" s="8">
        <f t="shared" si="5"/>
        <v>12.667943269317403</v>
      </c>
      <c r="F38" s="8">
        <f t="shared" si="5"/>
        <v>13.468049246257182</v>
      </c>
      <c r="G38" s="8">
        <f t="shared" si="5"/>
        <v>14.923379079851362</v>
      </c>
      <c r="H38" s="8">
        <f t="shared" si="5"/>
        <v>16.415743022359464</v>
      </c>
    </row>
    <row r="39" spans="1:8" ht="13.5" thickBot="1" x14ac:dyDescent="0.25">
      <c r="A39" s="47" t="s">
        <v>45</v>
      </c>
      <c r="B39" s="8"/>
      <c r="C39" s="8"/>
      <c r="D39" s="8"/>
      <c r="E39" s="8"/>
      <c r="F39" s="8"/>
      <c r="G39" s="8">
        <f t="shared" si="5"/>
        <v>15.147731581479237</v>
      </c>
      <c r="H39" s="8">
        <f t="shared" si="5"/>
        <v>16.662550300042348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9"/>
  <sheetViews>
    <sheetView tabSelected="1" workbookViewId="0"/>
  </sheetViews>
  <sheetFormatPr defaultRowHeight="15" x14ac:dyDescent="0.25"/>
  <cols>
    <col min="11" max="11" width="8.85546875" customWidth="1"/>
    <col min="12" max="12" width="0.28515625" hidden="1" customWidth="1"/>
    <col min="13" max="13" width="0.140625" hidden="1" customWidth="1"/>
    <col min="14" max="15" width="5.7109375" hidden="1" customWidth="1"/>
    <col min="16" max="16" width="0.140625" hidden="1" customWidth="1"/>
    <col min="17" max="18" width="5.7109375" hidden="1" customWidth="1"/>
    <col min="19" max="19" width="0.28515625" hidden="1" customWidth="1"/>
  </cols>
  <sheetData>
    <row r="1" spans="1:10" ht="18.75" x14ac:dyDescent="0.3">
      <c r="A1" s="20" t="s">
        <v>47</v>
      </c>
      <c r="B1" s="21"/>
      <c r="C1" s="21"/>
      <c r="D1" s="21"/>
      <c r="E1" s="21"/>
      <c r="F1" s="21"/>
      <c r="G1" s="21" t="s">
        <v>15</v>
      </c>
      <c r="H1" s="21"/>
      <c r="I1" s="21"/>
    </row>
    <row r="2" spans="1:10" ht="18.75" x14ac:dyDescent="0.3">
      <c r="A2" s="20"/>
      <c r="B2" s="21"/>
      <c r="C2" s="21"/>
      <c r="D2" s="21"/>
      <c r="E2" s="21"/>
      <c r="F2" s="21"/>
      <c r="G2" s="21"/>
      <c r="H2" s="21"/>
      <c r="I2" s="21"/>
    </row>
    <row r="3" spans="1:10" x14ac:dyDescent="0.25">
      <c r="A3" s="52" t="s">
        <v>38</v>
      </c>
      <c r="B3" s="21"/>
      <c r="C3" s="21"/>
      <c r="D3" s="21"/>
      <c r="E3" s="21"/>
      <c r="F3" s="21"/>
      <c r="G3" s="21"/>
      <c r="H3" s="21"/>
      <c r="I3" s="21"/>
    </row>
    <row r="4" spans="1:10" x14ac:dyDescent="0.25">
      <c r="A4" s="13" t="s">
        <v>21</v>
      </c>
      <c r="B4" s="22" t="s">
        <v>22</v>
      </c>
      <c r="C4" s="22" t="s">
        <v>23</v>
      </c>
      <c r="D4" s="22" t="s">
        <v>24</v>
      </c>
      <c r="E4" s="22" t="s">
        <v>25</v>
      </c>
      <c r="F4" s="22" t="s">
        <v>26</v>
      </c>
      <c r="G4" s="22" t="s">
        <v>27</v>
      </c>
      <c r="H4" s="22" t="s">
        <v>28</v>
      </c>
      <c r="I4" s="22" t="s">
        <v>29</v>
      </c>
    </row>
    <row r="5" spans="1:10" x14ac:dyDescent="0.25">
      <c r="A5" s="14"/>
      <c r="B5" s="23" t="s">
        <v>30</v>
      </c>
      <c r="C5" s="23" t="s">
        <v>30</v>
      </c>
      <c r="D5" s="23" t="s">
        <v>30</v>
      </c>
      <c r="E5" s="24" t="s">
        <v>30</v>
      </c>
      <c r="F5" s="25" t="s">
        <v>30</v>
      </c>
      <c r="G5" s="25" t="s">
        <v>30</v>
      </c>
      <c r="H5" s="25" t="s">
        <v>30</v>
      </c>
      <c r="I5" s="25" t="s">
        <v>30</v>
      </c>
    </row>
    <row r="6" spans="1:10" x14ac:dyDescent="0.25">
      <c r="A6" s="15" t="s">
        <v>31</v>
      </c>
      <c r="B6" s="26" t="s">
        <v>32</v>
      </c>
      <c r="C6" s="26" t="s">
        <v>32</v>
      </c>
      <c r="D6" s="26" t="s">
        <v>32</v>
      </c>
      <c r="E6" s="27" t="s">
        <v>32</v>
      </c>
      <c r="F6" s="28" t="s">
        <v>32</v>
      </c>
      <c r="G6" s="28" t="s">
        <v>32</v>
      </c>
      <c r="H6" s="28" t="s">
        <v>32</v>
      </c>
      <c r="I6" s="28" t="s">
        <v>32</v>
      </c>
    </row>
    <row r="7" spans="1:10" x14ac:dyDescent="0.25">
      <c r="A7" s="16"/>
      <c r="B7" s="29" t="s">
        <v>33</v>
      </c>
      <c r="C7" s="29" t="s">
        <v>33</v>
      </c>
      <c r="D7" s="29" t="s">
        <v>33</v>
      </c>
      <c r="E7" s="30" t="s">
        <v>33</v>
      </c>
      <c r="F7" s="31" t="s">
        <v>33</v>
      </c>
      <c r="G7" s="31" t="s">
        <v>33</v>
      </c>
      <c r="H7" s="31" t="s">
        <v>33</v>
      </c>
      <c r="I7" s="31" t="s">
        <v>33</v>
      </c>
    </row>
    <row r="8" spans="1:10" x14ac:dyDescent="0.25">
      <c r="A8" s="17">
        <v>15</v>
      </c>
      <c r="B8" s="32">
        <f t="shared" ref="B8:I15" si="0">B36/164.67</f>
        <v>3.0905641993921362</v>
      </c>
      <c r="C8" s="32">
        <f t="shared" si="0"/>
        <v>3.1678283043769389</v>
      </c>
      <c r="D8" s="32"/>
      <c r="E8" s="32"/>
      <c r="F8" s="32"/>
      <c r="G8" s="32"/>
      <c r="H8" s="32"/>
      <c r="I8" s="32"/>
      <c r="J8" s="18"/>
    </row>
    <row r="9" spans="1:10" x14ac:dyDescent="0.25">
      <c r="A9" s="13">
        <v>16</v>
      </c>
      <c r="B9" s="32">
        <f t="shared" si="0"/>
        <v>3.5542146419968548</v>
      </c>
      <c r="C9" s="32">
        <f t="shared" si="0"/>
        <v>3.6430700080467764</v>
      </c>
      <c r="D9" s="32">
        <f t="shared" si="0"/>
        <v>3.7596482483042721</v>
      </c>
      <c r="E9" s="32"/>
      <c r="F9" s="32"/>
      <c r="G9" s="32"/>
      <c r="H9" s="32"/>
      <c r="I9" s="32"/>
      <c r="J9" s="19"/>
    </row>
    <row r="10" spans="1:10" x14ac:dyDescent="0.25">
      <c r="A10" s="13">
        <v>17</v>
      </c>
      <c r="B10" s="32">
        <f t="shared" si="0"/>
        <v>4.0695280508818721</v>
      </c>
      <c r="C10" s="32">
        <f t="shared" si="0"/>
        <v>4.1712662521539192</v>
      </c>
      <c r="D10" s="32">
        <f t="shared" si="0"/>
        <v>4.3047467722228445</v>
      </c>
      <c r="E10" s="32">
        <f t="shared" si="0"/>
        <v>4.5328983511506546</v>
      </c>
      <c r="F10" s="32"/>
      <c r="G10" s="32"/>
      <c r="H10" s="32"/>
      <c r="I10" s="32"/>
      <c r="J10" s="19"/>
    </row>
    <row r="11" spans="1:10" x14ac:dyDescent="0.25">
      <c r="A11" s="13">
        <v>18</v>
      </c>
      <c r="B11" s="32">
        <f t="shared" si="0"/>
        <v>4.8935030035307125</v>
      </c>
      <c r="C11" s="32">
        <f t="shared" si="0"/>
        <v>5.0158405786189801</v>
      </c>
      <c r="D11" s="32">
        <f t="shared" si="0"/>
        <v>5.1763474771347866</v>
      </c>
      <c r="E11" s="32">
        <f t="shared" si="0"/>
        <v>5.4506938934229305</v>
      </c>
      <c r="F11" s="32"/>
      <c r="G11" s="32"/>
      <c r="H11" s="32"/>
      <c r="I11" s="32"/>
      <c r="J11" s="19"/>
    </row>
    <row r="12" spans="1:10" x14ac:dyDescent="0.25">
      <c r="A12" s="13">
        <v>19</v>
      </c>
      <c r="B12" s="32">
        <f t="shared" si="0"/>
        <v>5.6661440533787468</v>
      </c>
      <c r="C12" s="32">
        <f t="shared" si="0"/>
        <v>5.8077976547132151</v>
      </c>
      <c r="D12" s="32">
        <f t="shared" si="0"/>
        <v>5.9936471796640385</v>
      </c>
      <c r="E12" s="32">
        <f t="shared" si="0"/>
        <v>6.3113104801862319</v>
      </c>
      <c r="F12" s="32">
        <f t="shared" si="0"/>
        <v>6.715234350918152</v>
      </c>
      <c r="G12" s="32">
        <f t="shared" si="0"/>
        <v>7.1853007554824222</v>
      </c>
      <c r="H12" s="32"/>
      <c r="I12" s="32"/>
      <c r="J12" s="19"/>
    </row>
    <row r="13" spans="1:10" x14ac:dyDescent="0.25">
      <c r="A13" s="13">
        <v>20</v>
      </c>
      <c r="B13" s="32">
        <f t="shared" si="0"/>
        <v>7.2117552165543053</v>
      </c>
      <c r="C13" s="32">
        <f t="shared" si="0"/>
        <v>7.3920490969681634</v>
      </c>
      <c r="D13" s="32">
        <f t="shared" si="0"/>
        <v>7.6285946680711447</v>
      </c>
      <c r="E13" s="32">
        <f t="shared" si="0"/>
        <v>8.0329101854789151</v>
      </c>
      <c r="F13" s="32">
        <f t="shared" si="0"/>
        <v>8.5470164373495674</v>
      </c>
      <c r="G13" s="32">
        <f t="shared" si="0"/>
        <v>9.1453075879640373</v>
      </c>
      <c r="H13" s="32"/>
      <c r="I13" s="32"/>
      <c r="J13" s="19"/>
    </row>
    <row r="14" spans="1:10" x14ac:dyDescent="0.25">
      <c r="A14" s="13">
        <v>21</v>
      </c>
      <c r="B14" s="32">
        <f t="shared" si="0"/>
        <v>8.7570373162503738</v>
      </c>
      <c r="C14" s="32">
        <f t="shared" si="0"/>
        <v>8.9759632491566332</v>
      </c>
      <c r="D14" s="32">
        <f t="shared" si="0"/>
        <v>9.2631940731296467</v>
      </c>
      <c r="E14" s="32">
        <f t="shared" si="0"/>
        <v>9.754143359005516</v>
      </c>
      <c r="F14" s="32">
        <f t="shared" si="0"/>
        <v>10.378408533981869</v>
      </c>
      <c r="G14" s="32">
        <f t="shared" si="0"/>
        <v>11.1048971313606</v>
      </c>
      <c r="H14" s="32"/>
      <c r="I14" s="32"/>
      <c r="J14" s="19"/>
    </row>
    <row r="15" spans="1:10" x14ac:dyDescent="0.25">
      <c r="A15" s="13" t="s">
        <v>34</v>
      </c>
      <c r="B15" s="33">
        <v>9.82</v>
      </c>
      <c r="C15" s="33">
        <f t="shared" si="0"/>
        <v>9.9093493624558224</v>
      </c>
      <c r="D15" s="33">
        <f t="shared" si="0"/>
        <v>10.028261554805292</v>
      </c>
      <c r="E15" s="33">
        <f t="shared" si="0"/>
        <v>10.183699608904774</v>
      </c>
      <c r="F15" s="33">
        <f t="shared" si="0"/>
        <v>10.585955743456514</v>
      </c>
      <c r="G15" s="33">
        <f t="shared" si="0"/>
        <v>11.326972645498468</v>
      </c>
      <c r="H15" s="33">
        <f t="shared" si="0"/>
        <v>12.255784402429345</v>
      </c>
      <c r="I15" s="33">
        <f t="shared" si="0"/>
        <v>13.297526076635839</v>
      </c>
      <c r="J15" s="19"/>
    </row>
    <row r="16" spans="1:10" x14ac:dyDescent="0.25">
      <c r="A16" s="17" t="s">
        <v>35</v>
      </c>
      <c r="B16" s="32">
        <f>B44/164.67</f>
        <v>9.9289718364408834</v>
      </c>
      <c r="C16" s="34">
        <f t="shared" ref="C16:E19" si="1">C44/164.67</f>
        <v>9.9865395654736062</v>
      </c>
      <c r="D16" s="34">
        <f t="shared" si="1"/>
        <v>10.335766546886868</v>
      </c>
      <c r="E16" s="34">
        <f t="shared" si="1"/>
        <v>10.881512412318031</v>
      </c>
      <c r="F16" s="34">
        <f t="shared" ref="F16:I22" si="2">F44/164.67</f>
        <v>11.580032654700716</v>
      </c>
      <c r="G16" s="34">
        <f t="shared" si="2"/>
        <v>12.376779199314269</v>
      </c>
      <c r="H16" s="34">
        <f t="shared" si="2"/>
        <v>13.391784322366595</v>
      </c>
      <c r="I16" s="34">
        <f t="shared" si="2"/>
        <v>14.52688800118298</v>
      </c>
    </row>
    <row r="17" spans="1:9" x14ac:dyDescent="0.25">
      <c r="A17" s="17">
        <v>2</v>
      </c>
      <c r="B17" s="32">
        <f>B45/164.67</f>
        <v>9.9948416752295497</v>
      </c>
      <c r="C17" s="32">
        <f t="shared" si="1"/>
        <v>10.139313942425128</v>
      </c>
      <c r="D17" s="32">
        <f t="shared" si="1"/>
        <v>10.53228543090477</v>
      </c>
      <c r="E17" s="32">
        <f t="shared" si="1"/>
        <v>11.121643244289992</v>
      </c>
      <c r="F17" s="32">
        <f t="shared" si="2"/>
        <v>11.929259636113978</v>
      </c>
      <c r="G17" s="32">
        <f t="shared" si="2"/>
        <v>12.726006180727531</v>
      </c>
      <c r="H17" s="32">
        <f t="shared" si="2"/>
        <v>13.762883557313048</v>
      </c>
      <c r="I17" s="32">
        <f t="shared" si="2"/>
        <v>14.919793210106461</v>
      </c>
    </row>
    <row r="18" spans="1:9" x14ac:dyDescent="0.25">
      <c r="A18" s="17">
        <v>3</v>
      </c>
      <c r="B18" s="32">
        <f>B46/164.67</f>
        <v>10.195532128050896</v>
      </c>
      <c r="C18" s="32">
        <f t="shared" si="1"/>
        <v>10.292154598932811</v>
      </c>
      <c r="D18" s="32">
        <f t="shared" si="1"/>
        <v>10.728738035366513</v>
      </c>
      <c r="E18" s="32">
        <f t="shared" si="1"/>
        <v>11.372643923472378</v>
      </c>
      <c r="F18" s="32">
        <f t="shared" si="2"/>
        <v>12.278552897083401</v>
      </c>
      <c r="G18" s="32">
        <f t="shared" si="2"/>
        <v>13.064363314930365</v>
      </c>
      <c r="H18" s="32">
        <f t="shared" si="2"/>
        <v>14.133982792259498</v>
      </c>
      <c r="I18" s="32">
        <f t="shared" si="2"/>
        <v>15.312698419029942</v>
      </c>
    </row>
    <row r="19" spans="1:9" x14ac:dyDescent="0.25">
      <c r="A19" s="17">
        <v>4</v>
      </c>
      <c r="B19" s="35">
        <v>0.02</v>
      </c>
      <c r="C19" s="32">
        <f t="shared" si="1"/>
        <v>10.444933537764751</v>
      </c>
      <c r="D19" s="32">
        <f t="shared" si="1"/>
        <v>10.92519063982825</v>
      </c>
      <c r="E19" s="32">
        <f t="shared" si="1"/>
        <v>11.61277475544434</v>
      </c>
      <c r="F19" s="32">
        <f t="shared" si="2"/>
        <v>12.627779878496662</v>
      </c>
      <c r="G19" s="32">
        <f t="shared" si="2"/>
        <v>13.413590296343626</v>
      </c>
      <c r="H19" s="32">
        <f t="shared" si="2"/>
        <v>14.505015747649795</v>
      </c>
      <c r="I19" s="32">
        <f t="shared" si="2"/>
        <v>15.705603627953417</v>
      </c>
    </row>
    <row r="20" spans="1:9" x14ac:dyDescent="0.25">
      <c r="A20" s="17">
        <v>5</v>
      </c>
      <c r="B20" s="35">
        <v>0.02</v>
      </c>
      <c r="C20" s="36">
        <v>0.02</v>
      </c>
      <c r="D20" s="32">
        <f>D48/164.67</f>
        <v>11.121643244289992</v>
      </c>
      <c r="E20" s="32">
        <f>E48/164.67</f>
        <v>11.852905587416297</v>
      </c>
      <c r="F20" s="32">
        <f t="shared" si="2"/>
        <v>12.966137012699493</v>
      </c>
      <c r="G20" s="32">
        <f t="shared" si="2"/>
        <v>13.751947430546446</v>
      </c>
      <c r="H20" s="32">
        <f t="shared" si="2"/>
        <v>14.887051109362838</v>
      </c>
      <c r="I20" s="32">
        <f t="shared" si="2"/>
        <v>16.109444963643501</v>
      </c>
    </row>
    <row r="21" spans="1:9" x14ac:dyDescent="0.25">
      <c r="A21" s="13">
        <v>6</v>
      </c>
      <c r="B21" s="37">
        <f>B49/164.67</f>
        <v>10.807264055733949</v>
      </c>
      <c r="C21" s="36">
        <v>0.02</v>
      </c>
      <c r="D21" s="36">
        <v>0.02</v>
      </c>
      <c r="E21" s="32">
        <f>E49/164.67</f>
        <v>12.10390626659869</v>
      </c>
      <c r="F21" s="32">
        <f t="shared" si="2"/>
        <v>13.315363994112754</v>
      </c>
      <c r="G21" s="32">
        <f t="shared" si="2"/>
        <v>14.101240691515871</v>
      </c>
      <c r="H21" s="32">
        <f t="shared" si="2"/>
        <v>15.258150344309286</v>
      </c>
      <c r="I21" s="32">
        <f t="shared" si="2"/>
        <v>16.502350172566977</v>
      </c>
    </row>
    <row r="22" spans="1:9" x14ac:dyDescent="0.25">
      <c r="A22" s="13">
        <v>7</v>
      </c>
      <c r="B22" s="38"/>
      <c r="C22" s="37">
        <f>C50/164.67</f>
        <v>11.071629550030636</v>
      </c>
      <c r="D22" s="36">
        <v>0.02</v>
      </c>
      <c r="E22" s="32">
        <f>E50/164.67</f>
        <v>12.344037098570649</v>
      </c>
      <c r="F22" s="32">
        <f t="shared" si="2"/>
        <v>13.664657255082179</v>
      </c>
      <c r="G22" s="32">
        <f t="shared" si="2"/>
        <v>14.439531546162543</v>
      </c>
      <c r="H22" s="32">
        <f t="shared" si="2"/>
        <v>15.629183299699578</v>
      </c>
      <c r="I22" s="32">
        <f t="shared" si="2"/>
        <v>16.895255381490458</v>
      </c>
    </row>
    <row r="23" spans="1:9" x14ac:dyDescent="0.25">
      <c r="A23" s="13">
        <v>8</v>
      </c>
      <c r="B23" s="38"/>
      <c r="C23" s="38"/>
      <c r="D23" s="36">
        <v>0.02</v>
      </c>
      <c r="E23" s="36">
        <v>0.02</v>
      </c>
      <c r="F23" s="36">
        <v>0.02</v>
      </c>
      <c r="G23" s="32">
        <f>G51/164.67</f>
        <v>14.788824807131963</v>
      </c>
      <c r="H23" s="32">
        <f>H51/164.67</f>
        <v>16.000282534646029</v>
      </c>
      <c r="I23" s="32">
        <f>I51/164.67</f>
        <v>17.288160590413938</v>
      </c>
    </row>
    <row r="24" spans="1:9" x14ac:dyDescent="0.25">
      <c r="A24" s="13">
        <v>9</v>
      </c>
      <c r="B24" s="38"/>
      <c r="C24" s="38"/>
      <c r="D24" s="37">
        <f>D52/164.67</f>
        <v>12.011374703833191</v>
      </c>
      <c r="E24" s="36">
        <v>0.02</v>
      </c>
      <c r="F24" s="36">
        <v>0.02</v>
      </c>
      <c r="G24" s="36">
        <v>0.02</v>
      </c>
      <c r="H24" s="36">
        <v>0.02</v>
      </c>
      <c r="I24" s="36">
        <v>0.02</v>
      </c>
    </row>
    <row r="25" spans="1:9" x14ac:dyDescent="0.25">
      <c r="A25" s="13">
        <v>10</v>
      </c>
      <c r="B25" s="38"/>
      <c r="C25" s="38"/>
      <c r="D25" s="38"/>
      <c r="E25" s="36">
        <v>0.02</v>
      </c>
      <c r="F25" s="36">
        <v>0.02</v>
      </c>
      <c r="G25" s="36">
        <v>0.02</v>
      </c>
      <c r="H25" s="36">
        <v>0.02</v>
      </c>
      <c r="I25" s="36">
        <v>0.02</v>
      </c>
    </row>
    <row r="26" spans="1:9" x14ac:dyDescent="0.25">
      <c r="A26" s="13">
        <v>11</v>
      </c>
      <c r="B26" s="38"/>
      <c r="C26" s="38"/>
      <c r="D26" s="38"/>
      <c r="E26" s="36">
        <v>0.02</v>
      </c>
      <c r="F26" s="36">
        <v>0.02</v>
      </c>
      <c r="G26" s="36">
        <v>0.02</v>
      </c>
      <c r="H26" s="36">
        <v>0.02</v>
      </c>
      <c r="I26" s="36">
        <v>0.02</v>
      </c>
    </row>
    <row r="27" spans="1:9" x14ac:dyDescent="0.25">
      <c r="A27" s="13">
        <v>12</v>
      </c>
      <c r="B27" s="38"/>
      <c r="C27" s="38"/>
      <c r="D27" s="38"/>
      <c r="E27" s="37">
        <f>E55/164.67</f>
        <v>13.578440808427715</v>
      </c>
      <c r="F27" s="37">
        <f>F55/164.67</f>
        <v>15.0311229805904</v>
      </c>
      <c r="G27" s="36">
        <v>0.02</v>
      </c>
      <c r="H27" s="36">
        <v>0.02</v>
      </c>
      <c r="I27" s="36">
        <v>0.02</v>
      </c>
    </row>
    <row r="28" spans="1:9" x14ac:dyDescent="0.25">
      <c r="A28" s="13">
        <v>13</v>
      </c>
      <c r="B28" s="38"/>
      <c r="C28" s="38"/>
      <c r="D28" s="38"/>
      <c r="E28" s="38"/>
      <c r="F28" s="38"/>
      <c r="G28" s="37">
        <f>G56/164.67</f>
        <v>16.267707287845163</v>
      </c>
      <c r="H28" s="37">
        <f>H56/164.67</f>
        <v>17.600310788110637</v>
      </c>
      <c r="I28" s="37">
        <f>I56/164.67</f>
        <v>19.016976649455334</v>
      </c>
    </row>
    <row r="29" spans="1:9" x14ac:dyDescent="0.25">
      <c r="A29" s="39"/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A30" s="52" t="s">
        <v>36</v>
      </c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13" t="s">
        <v>21</v>
      </c>
      <c r="B32" s="22" t="s">
        <v>22</v>
      </c>
      <c r="C32" s="22" t="s">
        <v>23</v>
      </c>
      <c r="D32" s="22" t="s">
        <v>24</v>
      </c>
      <c r="E32" s="22" t="s">
        <v>25</v>
      </c>
      <c r="F32" s="22" t="s">
        <v>26</v>
      </c>
      <c r="G32" s="22" t="s">
        <v>27</v>
      </c>
      <c r="H32" s="22" t="s">
        <v>28</v>
      </c>
      <c r="I32" s="22" t="s">
        <v>29</v>
      </c>
    </row>
    <row r="33" spans="1:19" x14ac:dyDescent="0.25">
      <c r="A33" s="14"/>
      <c r="B33" s="23" t="s">
        <v>37</v>
      </c>
      <c r="C33" s="23" t="s">
        <v>37</v>
      </c>
      <c r="D33" s="24" t="s">
        <v>37</v>
      </c>
      <c r="E33" s="25" t="s">
        <v>37</v>
      </c>
      <c r="F33" s="24" t="s">
        <v>37</v>
      </c>
      <c r="G33" s="25" t="s">
        <v>37</v>
      </c>
      <c r="H33" s="25" t="s">
        <v>37</v>
      </c>
      <c r="I33" s="25" t="s">
        <v>37</v>
      </c>
    </row>
    <row r="34" spans="1:19" x14ac:dyDescent="0.25">
      <c r="A34" s="15" t="s">
        <v>31</v>
      </c>
      <c r="B34" s="26" t="s">
        <v>32</v>
      </c>
      <c r="C34" s="26" t="s">
        <v>32</v>
      </c>
      <c r="D34" s="27" t="s">
        <v>32</v>
      </c>
      <c r="E34" s="28" t="s">
        <v>32</v>
      </c>
      <c r="F34" s="27" t="s">
        <v>32</v>
      </c>
      <c r="G34" s="28" t="s">
        <v>32</v>
      </c>
      <c r="H34" s="28" t="s">
        <v>32</v>
      </c>
      <c r="I34" s="28" t="s">
        <v>32</v>
      </c>
    </row>
    <row r="35" spans="1:19" x14ac:dyDescent="0.25">
      <c r="A35" s="16"/>
      <c r="B35" s="26" t="s">
        <v>33</v>
      </c>
      <c r="C35" s="26" t="s">
        <v>33</v>
      </c>
      <c r="D35" s="27" t="s">
        <v>33</v>
      </c>
      <c r="E35" s="28" t="s">
        <v>33</v>
      </c>
      <c r="F35" s="27" t="s">
        <v>33</v>
      </c>
      <c r="G35" s="28" t="s">
        <v>33</v>
      </c>
      <c r="H35" s="28" t="s">
        <v>33</v>
      </c>
      <c r="I35" s="28" t="s">
        <v>33</v>
      </c>
    </row>
    <row r="36" spans="1:19" x14ac:dyDescent="0.25">
      <c r="A36" s="17">
        <v>15</v>
      </c>
      <c r="B36" s="45">
        <f t="shared" ref="B36:C42" si="3">(L36*1.0103)*1.0134</f>
        <v>508.92320671390303</v>
      </c>
      <c r="C36" s="45">
        <f t="shared" si="3"/>
        <v>521.64628688175048</v>
      </c>
      <c r="D36" s="48"/>
      <c r="E36" s="48"/>
      <c r="F36" s="48"/>
      <c r="G36" s="48"/>
      <c r="H36" s="48"/>
      <c r="I36" s="48"/>
      <c r="J36" s="18"/>
      <c r="L36" s="45">
        <v>497.07394800000003</v>
      </c>
      <c r="M36" s="48">
        <v>509.50079669999997</v>
      </c>
      <c r="N36" s="48"/>
      <c r="O36" s="48"/>
      <c r="P36" s="48"/>
      <c r="Q36" s="48"/>
      <c r="R36" s="48"/>
      <c r="S36" s="48"/>
    </row>
    <row r="37" spans="1:19" x14ac:dyDescent="0.25">
      <c r="A37" s="13">
        <v>16</v>
      </c>
      <c r="B37" s="45">
        <f t="shared" si="3"/>
        <v>585.27252509762207</v>
      </c>
      <c r="C37" s="45">
        <f t="shared" si="3"/>
        <v>599.90433822506259</v>
      </c>
      <c r="D37" s="45">
        <f t="shared" ref="D37:D48" si="4">(N37*1.0103)*1.0134</f>
        <v>619.10127704826448</v>
      </c>
      <c r="E37" s="48"/>
      <c r="F37" s="48"/>
      <c r="G37" s="48"/>
      <c r="H37" s="48"/>
      <c r="I37" s="48"/>
      <c r="J37" s="19"/>
      <c r="L37" s="41">
        <v>571.64562524999997</v>
      </c>
      <c r="M37" s="48">
        <v>585.93676588124993</v>
      </c>
      <c r="N37" s="48">
        <v>604.68674238944993</v>
      </c>
      <c r="O37" s="48"/>
      <c r="P37" s="48"/>
      <c r="Q37" s="48"/>
      <c r="R37" s="48"/>
      <c r="S37" s="48"/>
    </row>
    <row r="38" spans="1:19" x14ac:dyDescent="0.25">
      <c r="A38" s="13">
        <v>17</v>
      </c>
      <c r="B38" s="45">
        <f t="shared" si="3"/>
        <v>670.12918413871785</v>
      </c>
      <c r="C38" s="45">
        <f t="shared" si="3"/>
        <v>686.8824137421858</v>
      </c>
      <c r="D38" s="45">
        <f t="shared" si="4"/>
        <v>708.86265098193576</v>
      </c>
      <c r="E38" s="45">
        <f t="shared" ref="E38:E50" si="5">(O38*1.0103)*1.0134</f>
        <v>746.43237148397827</v>
      </c>
      <c r="F38" s="48"/>
      <c r="G38" s="48"/>
      <c r="H38" s="48"/>
      <c r="I38" s="48"/>
      <c r="J38" s="19"/>
      <c r="L38" s="41">
        <v>654.52656675000003</v>
      </c>
      <c r="M38" s="48">
        <v>670.88973091874993</v>
      </c>
      <c r="N38" s="48">
        <v>692.35820230815</v>
      </c>
      <c r="O38" s="48">
        <v>729.05318703048192</v>
      </c>
      <c r="P38" s="48"/>
      <c r="Q38" s="48"/>
      <c r="R38" s="48"/>
      <c r="S38" s="48"/>
    </row>
    <row r="39" spans="1:19" x14ac:dyDescent="0.25">
      <c r="A39" s="13">
        <v>18</v>
      </c>
      <c r="B39" s="45">
        <f t="shared" si="3"/>
        <v>805.81313959140243</v>
      </c>
      <c r="C39" s="45">
        <f t="shared" si="3"/>
        <v>825.95846808118733</v>
      </c>
      <c r="D39" s="45">
        <f t="shared" si="4"/>
        <v>852.38913905978529</v>
      </c>
      <c r="E39" s="45">
        <f t="shared" si="5"/>
        <v>897.5657634299539</v>
      </c>
      <c r="F39" s="48"/>
      <c r="G39" s="48"/>
      <c r="H39" s="48"/>
      <c r="I39" s="48"/>
      <c r="J39" s="19"/>
      <c r="L39" s="41">
        <v>787.05139274999999</v>
      </c>
      <c r="M39" s="48">
        <v>806.72767756874987</v>
      </c>
      <c r="N39" s="48">
        <v>832.54296325094992</v>
      </c>
      <c r="O39" s="48">
        <v>876.66774030325018</v>
      </c>
      <c r="P39" s="48"/>
      <c r="Q39" s="48"/>
      <c r="R39" s="48"/>
      <c r="S39" s="48"/>
    </row>
    <row r="40" spans="1:19" x14ac:dyDescent="0.25">
      <c r="A40" s="13">
        <v>19</v>
      </c>
      <c r="B40" s="45">
        <f t="shared" si="3"/>
        <v>933.04394126987813</v>
      </c>
      <c r="C40" s="45">
        <f t="shared" si="3"/>
        <v>956.37003980162513</v>
      </c>
      <c r="D40" s="45">
        <f t="shared" si="4"/>
        <v>986.97388107527718</v>
      </c>
      <c r="E40" s="45">
        <f t="shared" si="5"/>
        <v>1039.2834967722667</v>
      </c>
      <c r="F40" s="45">
        <f t="shared" ref="F40:F50" si="6">(P40*1.0103)*1.0134</f>
        <v>1105.7976405656921</v>
      </c>
      <c r="G40" s="45">
        <f t="shared" ref="G40:G50" si="7">(Q40*1.0103)*1.0134</f>
        <v>1183.2034754052904</v>
      </c>
      <c r="H40" s="48"/>
      <c r="I40" s="48"/>
      <c r="J40" s="19"/>
      <c r="L40" s="41">
        <v>911.31987975000004</v>
      </c>
      <c r="M40" s="48">
        <v>934.10287674375002</v>
      </c>
      <c r="N40" s="48">
        <v>963.99416879955004</v>
      </c>
      <c r="O40" s="48">
        <v>1015.0858597459261</v>
      </c>
      <c r="P40" s="48">
        <v>1080.0513547696655</v>
      </c>
      <c r="Q40" s="48">
        <v>1155.6549496035423</v>
      </c>
      <c r="R40" s="48"/>
      <c r="S40" s="48"/>
    </row>
    <row r="41" spans="1:19" x14ac:dyDescent="0.25">
      <c r="A41" s="13">
        <v>20</v>
      </c>
      <c r="B41" s="45">
        <f t="shared" si="3"/>
        <v>1187.5597315099974</v>
      </c>
      <c r="C41" s="45">
        <f t="shared" si="3"/>
        <v>1217.2487247977474</v>
      </c>
      <c r="D41" s="45">
        <f t="shared" si="4"/>
        <v>1256.2006839912754</v>
      </c>
      <c r="E41" s="45">
        <f t="shared" si="5"/>
        <v>1322.7793202428129</v>
      </c>
      <c r="F41" s="45">
        <f t="shared" si="6"/>
        <v>1407.4371967383531</v>
      </c>
      <c r="G41" s="45">
        <f t="shared" si="7"/>
        <v>1505.9578005100379</v>
      </c>
      <c r="H41" s="48"/>
      <c r="I41" s="48"/>
      <c r="J41" s="19"/>
      <c r="L41" s="41">
        <v>1159.9097789999998</v>
      </c>
      <c r="M41" s="48">
        <v>1188.9075234749998</v>
      </c>
      <c r="N41" s="48">
        <v>1226.9525642261999</v>
      </c>
      <c r="O41" s="48">
        <v>1291.9810501301884</v>
      </c>
      <c r="P41" s="48">
        <v>1374.6678373385205</v>
      </c>
      <c r="Q41" s="48">
        <v>1470.8945859522171</v>
      </c>
      <c r="R41" s="48"/>
      <c r="S41" s="48"/>
    </row>
    <row r="42" spans="1:19" x14ac:dyDescent="0.25">
      <c r="A42" s="13">
        <v>21</v>
      </c>
      <c r="B42" s="45">
        <f t="shared" si="3"/>
        <v>1442.021334866949</v>
      </c>
      <c r="C42" s="45">
        <f t="shared" si="3"/>
        <v>1478.0718682386228</v>
      </c>
      <c r="D42" s="45">
        <f t="shared" si="4"/>
        <v>1525.3701680222589</v>
      </c>
      <c r="E42" s="45">
        <f t="shared" si="5"/>
        <v>1606.2147869274381</v>
      </c>
      <c r="F42" s="45">
        <f t="shared" si="6"/>
        <v>1709.0125332907942</v>
      </c>
      <c r="G42" s="45">
        <f t="shared" si="7"/>
        <v>1828.64341062115</v>
      </c>
      <c r="H42" s="48"/>
      <c r="I42" s="48"/>
      <c r="J42" s="19"/>
      <c r="L42" s="41">
        <v>1408.4467529999999</v>
      </c>
      <c r="M42" s="48">
        <v>1443.6579218249999</v>
      </c>
      <c r="N42" s="48">
        <v>1489.8549753233999</v>
      </c>
      <c r="O42" s="48">
        <v>1568.8172890155399</v>
      </c>
      <c r="P42" s="48">
        <v>1669.2215955125346</v>
      </c>
      <c r="Q42" s="48">
        <v>1786.067107198412</v>
      </c>
      <c r="R42" s="48"/>
      <c r="S42" s="48"/>
    </row>
    <row r="43" spans="1:19" x14ac:dyDescent="0.25">
      <c r="A43" s="13" t="s">
        <v>34</v>
      </c>
      <c r="B43" s="49">
        <v>1615.8</v>
      </c>
      <c r="C43" s="49">
        <f>(M43*1.0103)*1.0134</f>
        <v>1631.7725595156001</v>
      </c>
      <c r="D43" s="49">
        <f t="shared" si="4"/>
        <v>1651.3538302297873</v>
      </c>
      <c r="E43" s="49">
        <f t="shared" si="5"/>
        <v>1676.9498145983491</v>
      </c>
      <c r="F43" s="49">
        <f t="shared" si="6"/>
        <v>1743.1893322749841</v>
      </c>
      <c r="G43" s="49">
        <f t="shared" si="7"/>
        <v>1865.2125855342326</v>
      </c>
      <c r="H43" s="49">
        <f t="shared" ref="H43:H51" si="8">(R43*1.0103)*1.0134</f>
        <v>2018.1600175480401</v>
      </c>
      <c r="I43" s="49">
        <f t="shared" ref="I43:I51" si="9">(S43*1.0103)*1.0134</f>
        <v>2189.7036190396234</v>
      </c>
      <c r="J43" s="19"/>
      <c r="L43" s="49">
        <v>1578</v>
      </c>
      <c r="M43" s="49">
        <v>1593.78</v>
      </c>
      <c r="N43" s="49">
        <v>1612.90536</v>
      </c>
      <c r="O43" s="49">
        <v>1637.9053930800001</v>
      </c>
      <c r="P43" s="49">
        <v>1702.6026561066601</v>
      </c>
      <c r="Q43" s="49">
        <v>1821.7848420341263</v>
      </c>
      <c r="R43" s="49">
        <v>1971.1711990809249</v>
      </c>
      <c r="S43" s="49">
        <v>2138.7207510028034</v>
      </c>
    </row>
    <row r="44" spans="1:19" x14ac:dyDescent="0.25">
      <c r="A44" s="17" t="s">
        <v>35</v>
      </c>
      <c r="B44" s="45">
        <f>(L44*1.0103)*1.0134</f>
        <v>1635.00379230672</v>
      </c>
      <c r="C44" s="45">
        <f>(M44*1.0103)*1.0134</f>
        <v>1644.4834702465387</v>
      </c>
      <c r="D44" s="45">
        <f t="shared" si="4"/>
        <v>1701.9906772758604</v>
      </c>
      <c r="E44" s="45">
        <f t="shared" si="5"/>
        <v>1791.85864893641</v>
      </c>
      <c r="F44" s="45">
        <f t="shared" si="6"/>
        <v>1906.8839772495667</v>
      </c>
      <c r="G44" s="45">
        <f t="shared" si="7"/>
        <v>2038.0842307510807</v>
      </c>
      <c r="H44" s="45">
        <f t="shared" si="8"/>
        <v>2205.2251243641072</v>
      </c>
      <c r="I44" s="45">
        <f t="shared" si="9"/>
        <v>2392.1426471548011</v>
      </c>
      <c r="L44" s="50">
        <v>1596.9359999999999</v>
      </c>
      <c r="M44" s="50">
        <v>1606.1949626040832</v>
      </c>
      <c r="N44" s="50">
        <v>1662.3632293669466</v>
      </c>
      <c r="O44" s="50">
        <v>1750.1388050977146</v>
      </c>
      <c r="P44" s="50">
        <v>1862.4859987613729</v>
      </c>
      <c r="Q44" s="50">
        <v>1990.6315168400179</v>
      </c>
      <c r="R44" s="50">
        <v>2153.8808691282115</v>
      </c>
      <c r="S44" s="50">
        <v>2336.446391348898</v>
      </c>
    </row>
    <row r="45" spans="1:19" x14ac:dyDescent="0.25">
      <c r="A45" s="17">
        <v>2</v>
      </c>
      <c r="B45" s="45">
        <f>(L45*1.0103)*1.0134</f>
        <v>1645.8505786600497</v>
      </c>
      <c r="C45" s="45">
        <f>(M45*1.0103)*1.0134</f>
        <v>1669.6408268991456</v>
      </c>
      <c r="D45" s="45">
        <f t="shared" si="4"/>
        <v>1734.3514419070882</v>
      </c>
      <c r="E45" s="45">
        <f t="shared" si="5"/>
        <v>1831.4009930372326</v>
      </c>
      <c r="F45" s="45">
        <f t="shared" si="6"/>
        <v>1964.3911842788887</v>
      </c>
      <c r="G45" s="45">
        <f t="shared" si="7"/>
        <v>2095.5914377804024</v>
      </c>
      <c r="H45" s="45">
        <f t="shared" si="8"/>
        <v>2266.3340353827393</v>
      </c>
      <c r="I45" s="45">
        <f t="shared" si="9"/>
        <v>2456.8423479082307</v>
      </c>
      <c r="L45" s="50">
        <v>1607.5302406332298</v>
      </c>
      <c r="M45" s="50">
        <v>1630.7665805369736</v>
      </c>
      <c r="N45" s="50">
        <v>1693.9705383348512</v>
      </c>
      <c r="O45" s="50">
        <v>1788.7604848247699</v>
      </c>
      <c r="P45" s="50">
        <v>1918.6542655242365</v>
      </c>
      <c r="Q45" s="50">
        <v>2046.7997836028812</v>
      </c>
      <c r="R45" s="50">
        <v>2213.5669814085818</v>
      </c>
      <c r="S45" s="50">
        <v>2399.639689008844</v>
      </c>
    </row>
    <row r="46" spans="1:19" x14ac:dyDescent="0.25">
      <c r="A46" s="17">
        <v>3</v>
      </c>
      <c r="B46" s="45">
        <f>(L46*1.0103)*1.0134</f>
        <v>1678.8982755261409</v>
      </c>
      <c r="C46" s="45">
        <f>(M46*1.0103)*1.0134</f>
        <v>1694.8090978062658</v>
      </c>
      <c r="D46" s="45">
        <f t="shared" si="4"/>
        <v>1766.7012922838035</v>
      </c>
      <c r="E46" s="45">
        <f t="shared" si="5"/>
        <v>1872.7332748781964</v>
      </c>
      <c r="F46" s="45">
        <f t="shared" si="6"/>
        <v>2021.9093055627236</v>
      </c>
      <c r="G46" s="45">
        <f t="shared" si="7"/>
        <v>2151.3087070695829</v>
      </c>
      <c r="H46" s="45">
        <f t="shared" si="8"/>
        <v>2327.4429464013715</v>
      </c>
      <c r="I46" s="45">
        <f t="shared" si="9"/>
        <v>2521.5420486616604</v>
      </c>
      <c r="L46" s="50">
        <v>1639.8084879931894</v>
      </c>
      <c r="M46" s="50">
        <v>1655.3488586077958</v>
      </c>
      <c r="N46" s="50">
        <v>1725.5671871648244</v>
      </c>
      <c r="O46" s="50">
        <v>1829.1304271726463</v>
      </c>
      <c r="P46" s="50">
        <v>1974.8331924250317</v>
      </c>
      <c r="Q46" s="50">
        <v>2101.2197877449235</v>
      </c>
      <c r="R46" s="50">
        <v>2273.2530936889525</v>
      </c>
      <c r="S46" s="50">
        <v>2462.83298666879</v>
      </c>
    </row>
    <row r="47" spans="1:19" x14ac:dyDescent="0.25">
      <c r="A47" s="17">
        <v>4</v>
      </c>
      <c r="B47" s="42">
        <v>0.02</v>
      </c>
      <c r="C47" s="45">
        <f>(M47*1.0103)*1.0134</f>
        <v>1719.9672056637214</v>
      </c>
      <c r="D47" s="45">
        <f t="shared" si="4"/>
        <v>1799.0511426605178</v>
      </c>
      <c r="E47" s="45">
        <f t="shared" si="5"/>
        <v>1912.2756189790193</v>
      </c>
      <c r="F47" s="45">
        <f t="shared" si="6"/>
        <v>2079.4165125920454</v>
      </c>
      <c r="G47" s="45">
        <f t="shared" si="7"/>
        <v>2208.8159140989046</v>
      </c>
      <c r="H47" s="45">
        <f t="shared" si="8"/>
        <v>2388.5409431654916</v>
      </c>
      <c r="I47" s="45">
        <f t="shared" si="9"/>
        <v>2586.2417494150891</v>
      </c>
      <c r="L47" s="42">
        <v>0.02</v>
      </c>
      <c r="M47" s="50">
        <v>1679.9212102552328</v>
      </c>
      <c r="N47" s="50">
        <v>1757.163835994797</v>
      </c>
      <c r="O47" s="50">
        <v>1867.7521068997019</v>
      </c>
      <c r="P47" s="50">
        <v>2031.0014591878953</v>
      </c>
      <c r="Q47" s="50">
        <v>2157.3880545077868</v>
      </c>
      <c r="R47" s="50">
        <v>2332.9285458313916</v>
      </c>
      <c r="S47" s="50">
        <v>2526.0262843287351</v>
      </c>
    </row>
    <row r="48" spans="1:19" x14ac:dyDescent="0.25">
      <c r="A48" s="17">
        <v>5</v>
      </c>
      <c r="B48" s="42">
        <v>0.02</v>
      </c>
      <c r="C48" s="42">
        <v>0.02</v>
      </c>
      <c r="D48" s="45">
        <f t="shared" si="4"/>
        <v>1831.4009930372326</v>
      </c>
      <c r="E48" s="45">
        <f t="shared" si="5"/>
        <v>1951.8179630798413</v>
      </c>
      <c r="F48" s="45">
        <f t="shared" si="6"/>
        <v>2135.1337818812253</v>
      </c>
      <c r="G48" s="45">
        <f t="shared" si="7"/>
        <v>2264.5331833880832</v>
      </c>
      <c r="H48" s="45">
        <f t="shared" si="8"/>
        <v>2451.4507061787785</v>
      </c>
      <c r="I48" s="45">
        <f t="shared" si="9"/>
        <v>2652.7423021631748</v>
      </c>
      <c r="L48" s="42">
        <v>0.02</v>
      </c>
      <c r="M48" s="42">
        <v>0.02</v>
      </c>
      <c r="N48" s="50">
        <v>1788.7604848247699</v>
      </c>
      <c r="O48" s="50">
        <v>1906.373786626757</v>
      </c>
      <c r="P48" s="50">
        <v>2085.4214633299371</v>
      </c>
      <c r="Q48" s="50">
        <v>2211.8080586498277</v>
      </c>
      <c r="R48" s="50">
        <v>2394.3735808705155</v>
      </c>
      <c r="S48" s="50">
        <v>2590.9785047474352</v>
      </c>
    </row>
    <row r="49" spans="1:19" x14ac:dyDescent="0.25">
      <c r="A49" s="13">
        <v>6</v>
      </c>
      <c r="B49" s="51">
        <f>B46*1.06</f>
        <v>1779.6321720577093</v>
      </c>
      <c r="C49" s="42">
        <v>0.02</v>
      </c>
      <c r="D49" s="42">
        <v>0.02</v>
      </c>
      <c r="E49" s="45">
        <f t="shared" si="5"/>
        <v>1993.150244920806</v>
      </c>
      <c r="F49" s="45">
        <f t="shared" si="6"/>
        <v>2192.6409889105471</v>
      </c>
      <c r="G49" s="45">
        <f t="shared" si="7"/>
        <v>2322.0513046719184</v>
      </c>
      <c r="H49" s="45">
        <f t="shared" si="8"/>
        <v>2512.5596171974098</v>
      </c>
      <c r="I49" s="45">
        <f t="shared" si="9"/>
        <v>2717.442002916604</v>
      </c>
      <c r="L49" s="51">
        <v>1738.1969972727809</v>
      </c>
      <c r="M49" s="42">
        <v>0.02</v>
      </c>
      <c r="N49" s="42">
        <v>0.02</v>
      </c>
      <c r="O49" s="50">
        <v>1946.743728974634</v>
      </c>
      <c r="P49" s="50">
        <v>2141.5897300928004</v>
      </c>
      <c r="Q49" s="50">
        <v>2267.9869855506231</v>
      </c>
      <c r="R49" s="50">
        <v>2454.0596931508853</v>
      </c>
      <c r="S49" s="50">
        <v>2654.1718024073807</v>
      </c>
    </row>
    <row r="50" spans="1:19" x14ac:dyDescent="0.25">
      <c r="A50" s="13">
        <v>7</v>
      </c>
      <c r="B50" s="41"/>
      <c r="C50" s="51">
        <f>C47*1.06</f>
        <v>1823.1652380035448</v>
      </c>
      <c r="D50" s="42">
        <v>0.02</v>
      </c>
      <c r="E50" s="45">
        <f t="shared" si="5"/>
        <v>2032.6925890216285</v>
      </c>
      <c r="F50" s="45">
        <f t="shared" si="6"/>
        <v>2250.1591101943823</v>
      </c>
      <c r="G50" s="45">
        <f t="shared" si="7"/>
        <v>2377.7576597065859</v>
      </c>
      <c r="H50" s="45">
        <f t="shared" si="8"/>
        <v>2573.6576139615295</v>
      </c>
      <c r="I50" s="45">
        <f t="shared" si="9"/>
        <v>2782.1417036700332</v>
      </c>
      <c r="L50" s="41"/>
      <c r="M50" s="51">
        <v>1780.716482870547</v>
      </c>
      <c r="N50" s="42">
        <v>0.02</v>
      </c>
      <c r="O50" s="50">
        <v>1985.3654087016894</v>
      </c>
      <c r="P50" s="50">
        <v>2197.7686569935954</v>
      </c>
      <c r="Q50" s="50">
        <v>2322.3963295547337</v>
      </c>
      <c r="R50" s="50">
        <v>2513.7351452933244</v>
      </c>
      <c r="S50" s="50">
        <v>2717.3651000673262</v>
      </c>
    </row>
    <row r="51" spans="1:19" x14ac:dyDescent="0.25">
      <c r="A51" s="13">
        <v>8</v>
      </c>
      <c r="B51" s="41"/>
      <c r="C51" s="41"/>
      <c r="D51" s="42">
        <v>0.02</v>
      </c>
      <c r="E51" s="42">
        <v>0.02</v>
      </c>
      <c r="F51" s="42">
        <v>0.02</v>
      </c>
      <c r="G51" s="45">
        <f>(Q51*1.0103)*1.0134</f>
        <v>2435.2757809904201</v>
      </c>
      <c r="H51" s="45">
        <f t="shared" si="8"/>
        <v>2634.7665249801616</v>
      </c>
      <c r="I51" s="45">
        <f t="shared" si="9"/>
        <v>2846.8414044234628</v>
      </c>
      <c r="L51" s="41"/>
      <c r="M51" s="41"/>
      <c r="N51" s="42">
        <v>0.02</v>
      </c>
      <c r="O51" s="42">
        <v>0.02</v>
      </c>
      <c r="P51" s="42">
        <v>0.02</v>
      </c>
      <c r="Q51" s="50">
        <v>2378.5752564555282</v>
      </c>
      <c r="R51" s="50">
        <v>2573.4212575736947</v>
      </c>
      <c r="S51" s="50">
        <v>2780.5583977272722</v>
      </c>
    </row>
    <row r="52" spans="1:19" x14ac:dyDescent="0.25">
      <c r="A52" s="13">
        <v>9</v>
      </c>
      <c r="B52" s="41"/>
      <c r="C52" s="41"/>
      <c r="D52" s="51">
        <f>D48*1.08</f>
        <v>1977.9130724802114</v>
      </c>
      <c r="E52" s="42">
        <v>0.02</v>
      </c>
      <c r="F52" s="42">
        <v>0.02</v>
      </c>
      <c r="G52" s="42">
        <v>0.02</v>
      </c>
      <c r="H52" s="42">
        <v>0.02</v>
      </c>
      <c r="I52" s="42">
        <v>0.02</v>
      </c>
      <c r="L52" s="41"/>
      <c r="M52" s="41"/>
      <c r="N52" s="51">
        <v>1931.8613236107517</v>
      </c>
      <c r="O52" s="42">
        <v>0.02</v>
      </c>
      <c r="P52" s="42">
        <v>0.02</v>
      </c>
      <c r="Q52" s="42">
        <v>0.02</v>
      </c>
      <c r="R52" s="42">
        <v>0.02</v>
      </c>
      <c r="S52" s="42">
        <v>0.02</v>
      </c>
    </row>
    <row r="53" spans="1:19" x14ac:dyDescent="0.25">
      <c r="A53" s="13">
        <v>10</v>
      </c>
      <c r="B53" s="41"/>
      <c r="C53" s="41"/>
      <c r="D53" s="41"/>
      <c r="E53" s="42">
        <v>0.02</v>
      </c>
      <c r="F53" s="42">
        <v>0.02</v>
      </c>
      <c r="G53" s="42">
        <v>0.02</v>
      </c>
      <c r="H53" s="42">
        <v>0.02</v>
      </c>
      <c r="I53" s="42">
        <v>0.02</v>
      </c>
      <c r="L53" s="41"/>
      <c r="M53" s="41"/>
      <c r="N53" s="41"/>
      <c r="O53" s="42">
        <v>0.02</v>
      </c>
      <c r="P53" s="42">
        <v>0.02</v>
      </c>
      <c r="Q53" s="42">
        <v>0.02</v>
      </c>
      <c r="R53" s="42">
        <v>0.02</v>
      </c>
      <c r="S53" s="42">
        <v>0.02</v>
      </c>
    </row>
    <row r="54" spans="1:19" x14ac:dyDescent="0.25">
      <c r="A54" s="13">
        <v>11</v>
      </c>
      <c r="B54" s="41"/>
      <c r="C54" s="41"/>
      <c r="D54" s="41"/>
      <c r="E54" s="42">
        <v>0.02</v>
      </c>
      <c r="F54" s="42">
        <v>0.02</v>
      </c>
      <c r="G54" s="42">
        <v>0.02</v>
      </c>
      <c r="H54" s="42">
        <v>0.02</v>
      </c>
      <c r="I54" s="42">
        <v>0.02</v>
      </c>
      <c r="L54" s="41"/>
      <c r="M54" s="41"/>
      <c r="N54" s="41"/>
      <c r="O54" s="42">
        <v>0.02</v>
      </c>
      <c r="P54" s="42">
        <v>0.02</v>
      </c>
      <c r="Q54" s="42">
        <v>0.02</v>
      </c>
      <c r="R54" s="42">
        <v>0.02</v>
      </c>
      <c r="S54" s="42">
        <v>0.02</v>
      </c>
    </row>
    <row r="55" spans="1:19" x14ac:dyDescent="0.25">
      <c r="A55" s="13">
        <v>12</v>
      </c>
      <c r="B55" s="41"/>
      <c r="C55" s="41"/>
      <c r="D55" s="41"/>
      <c r="E55" s="51">
        <f>E50*1.1</f>
        <v>2235.9618479237915</v>
      </c>
      <c r="F55" s="51">
        <f>F50*1.1</f>
        <v>2475.1750212138209</v>
      </c>
      <c r="G55" s="42">
        <v>0.02</v>
      </c>
      <c r="H55" s="42">
        <v>0.02</v>
      </c>
      <c r="I55" s="42">
        <v>0.02</v>
      </c>
      <c r="L55" s="41"/>
      <c r="M55" s="41"/>
      <c r="N55" s="41"/>
      <c r="O55" s="51">
        <v>2183.9019495718585</v>
      </c>
      <c r="P55" s="51">
        <v>2417.5455226929553</v>
      </c>
      <c r="Q55" s="42">
        <v>0.02</v>
      </c>
      <c r="R55" s="42">
        <v>0.02</v>
      </c>
      <c r="S55" s="42">
        <v>0.02</v>
      </c>
    </row>
    <row r="56" spans="1:19" x14ac:dyDescent="0.25">
      <c r="A56" s="13">
        <v>13</v>
      </c>
      <c r="B56" s="41"/>
      <c r="C56" s="41"/>
      <c r="D56" s="41"/>
      <c r="E56" s="41"/>
      <c r="F56" s="41"/>
      <c r="G56" s="51">
        <f>G51*1.1</f>
        <v>2678.8033590894624</v>
      </c>
      <c r="H56" s="51">
        <f>H51*1.1</f>
        <v>2898.243177478178</v>
      </c>
      <c r="I56" s="51">
        <f>I51*1.1</f>
        <v>3131.5255448658095</v>
      </c>
      <c r="L56" s="41"/>
      <c r="M56" s="41"/>
      <c r="N56" s="41"/>
      <c r="O56" s="41"/>
      <c r="P56" s="41"/>
      <c r="Q56" s="51">
        <v>2616.4327821010811</v>
      </c>
      <c r="R56" s="51">
        <v>2830.7633833310642</v>
      </c>
      <c r="S56" s="51">
        <v>3058.6142374999995</v>
      </c>
    </row>
    <row r="57" spans="1:19" x14ac:dyDescent="0.25">
      <c r="A57" s="39"/>
      <c r="B57" s="43"/>
      <c r="C57" s="43"/>
      <c r="D57" s="43"/>
      <c r="E57" s="43"/>
      <c r="F57" s="43"/>
      <c r="G57" s="43"/>
      <c r="H57" s="43"/>
      <c r="I57" s="43"/>
    </row>
    <row r="58" spans="1:19" x14ac:dyDescent="0.25">
      <c r="A58" s="39"/>
      <c r="B58" s="43"/>
      <c r="C58" s="43"/>
      <c r="D58" s="43"/>
      <c r="E58" s="43"/>
      <c r="F58" s="43"/>
      <c r="G58" s="43"/>
      <c r="H58" s="43"/>
      <c r="I58" s="43"/>
    </row>
    <row r="59" spans="1:19" x14ac:dyDescent="0.25">
      <c r="A59" s="39"/>
      <c r="B59" s="43"/>
      <c r="C59" s="43"/>
      <c r="D59" s="43"/>
      <c r="E59" s="43"/>
      <c r="F59" s="43"/>
      <c r="G59" s="43"/>
      <c r="H59" s="43"/>
      <c r="I59" s="4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 Perspectief</vt:lpstr>
      <vt:lpstr>Tuincentra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</dc:creator>
  <cp:lastModifiedBy>Michelle Huisman</cp:lastModifiedBy>
  <cp:lastPrinted>2018-12-04T13:12:08Z</cp:lastPrinted>
  <dcterms:created xsi:type="dcterms:W3CDTF">2017-11-10T08:03:10Z</dcterms:created>
  <dcterms:modified xsi:type="dcterms:W3CDTF">2018-12-18T12:59:13Z</dcterms:modified>
</cp:coreProperties>
</file>